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355" windowHeight="5955" activeTab="1"/>
  </bookViews>
  <sheets>
    <sheet name="Combined Summaries" sheetId="2" r:id="rId1"/>
    <sheet name="Narrative" sheetId="1" r:id="rId2"/>
  </sheets>
  <externalReferences>
    <externalReference r:id="rId3"/>
  </externalReferences>
  <calcPr calcId="145621" iterateDelta="1E-4"/>
</workbook>
</file>

<file path=xl/calcChain.xml><?xml version="1.0" encoding="utf-8"?>
<calcChain xmlns="http://schemas.openxmlformats.org/spreadsheetml/2006/main">
  <c r="H14" i="2" l="1"/>
  <c r="I14" i="2"/>
  <c r="J14" i="2"/>
  <c r="K14" i="2"/>
  <c r="L14" i="2"/>
  <c r="H17" i="2"/>
  <c r="I17" i="2"/>
  <c r="J17" i="2"/>
  <c r="K17" i="2"/>
  <c r="L17" i="2"/>
  <c r="H21" i="2"/>
  <c r="I21" i="2"/>
  <c r="J21" i="2"/>
  <c r="K21" i="2"/>
  <c r="L21" i="2"/>
  <c r="H22" i="2"/>
  <c r="I22" i="2"/>
  <c r="J22" i="2"/>
  <c r="K22" i="2"/>
  <c r="L22" i="2"/>
  <c r="H23" i="2"/>
  <c r="I23" i="2"/>
  <c r="J23" i="2"/>
  <c r="K23" i="2"/>
  <c r="L23" i="2"/>
  <c r="H24" i="2"/>
  <c r="I24" i="2"/>
  <c r="J24" i="2"/>
  <c r="K24" i="2"/>
  <c r="L24" i="2"/>
  <c r="H27" i="2"/>
  <c r="I27" i="2"/>
  <c r="J27" i="2"/>
  <c r="K27" i="2"/>
  <c r="L27" i="2"/>
  <c r="H29" i="2"/>
  <c r="I29" i="2"/>
  <c r="J29" i="2"/>
  <c r="K29" i="2"/>
  <c r="L29" i="2"/>
  <c r="H33" i="2"/>
  <c r="I33" i="2"/>
  <c r="J33" i="2"/>
  <c r="K33" i="2"/>
  <c r="L33" i="2"/>
  <c r="B50" i="2"/>
  <c r="H55" i="2"/>
  <c r="I55" i="2"/>
  <c r="J55" i="2"/>
  <c r="K55" i="2"/>
  <c r="L55" i="2"/>
  <c r="H58" i="2"/>
  <c r="I58" i="2"/>
  <c r="J58" i="2"/>
  <c r="K58" i="2"/>
  <c r="L58" i="2"/>
  <c r="H62" i="2"/>
  <c r="I62" i="2"/>
  <c r="J62" i="2"/>
  <c r="K62" i="2"/>
  <c r="L62" i="2"/>
  <c r="H63" i="2"/>
  <c r="H68" i="2" s="1"/>
  <c r="H70" i="2" s="1"/>
  <c r="I63" i="2"/>
  <c r="J63" i="2"/>
  <c r="J68" i="2" s="1"/>
  <c r="J70" i="2" s="1"/>
  <c r="K63" i="2"/>
  <c r="L63" i="2"/>
  <c r="L68" i="2" s="1"/>
  <c r="L70" i="2" s="1"/>
  <c r="H64" i="2"/>
  <c r="I64" i="2"/>
  <c r="J64" i="2"/>
  <c r="K64" i="2"/>
  <c r="L64" i="2"/>
  <c r="H65" i="2"/>
  <c r="I65" i="2"/>
  <c r="J65" i="2"/>
  <c r="K65" i="2"/>
  <c r="L65" i="2"/>
  <c r="I68" i="2"/>
  <c r="I70" i="2" s="1"/>
  <c r="K68" i="2"/>
  <c r="K70" i="2" s="1"/>
  <c r="H74" i="2"/>
  <c r="I74" i="2"/>
  <c r="J74" i="2"/>
  <c r="K74" i="2"/>
  <c r="L74" i="2"/>
  <c r="E187" i="1"/>
  <c r="F210" i="1"/>
  <c r="F215" i="1"/>
  <c r="F220" i="1" s="1"/>
  <c r="G294" i="1"/>
  <c r="G355" i="1"/>
  <c r="G374" i="1"/>
</calcChain>
</file>

<file path=xl/sharedStrings.xml><?xml version="1.0" encoding="utf-8"?>
<sst xmlns="http://schemas.openxmlformats.org/spreadsheetml/2006/main" count="204" uniqueCount="179">
  <si>
    <t>Summarised Financial Projections</t>
  </si>
  <si>
    <t>Projected balance Sheets</t>
  </si>
  <si>
    <t>Cash Flow Forecasts</t>
  </si>
  <si>
    <t>Projected Profit Statements</t>
  </si>
  <si>
    <t>Financial Projections for the first 5 years of operation, incorporating</t>
  </si>
  <si>
    <t>APPENDIX</t>
  </si>
  <si>
    <t>21 February 2014</t>
  </si>
  <si>
    <t>HS1 2DS</t>
  </si>
  <si>
    <t>Isle of Lewis</t>
  </si>
  <si>
    <t>Stornoway</t>
  </si>
  <si>
    <t>63 Kenneth Street</t>
  </si>
  <si>
    <t>CIB Services</t>
  </si>
  <si>
    <t>employees.</t>
  </si>
  <si>
    <t xml:space="preserve">of any material in this document can be accepted on the part of CIB Services and any of its </t>
  </si>
  <si>
    <t xml:space="preserve">No responsibility for any loss or damage to any person acting or refraining from acting as a result </t>
  </si>
  <si>
    <t>assessment of the viability of their proposals</t>
  </si>
  <si>
    <t xml:space="preserve">These projections have been prepared solely for the use of our client in assisting with their </t>
  </si>
  <si>
    <t>and these differences may be material.</t>
  </si>
  <si>
    <t xml:space="preserve">These projections relate to future events, and so the actual results may differ from the projections, </t>
  </si>
  <si>
    <t>information, and accordingly express no opinion thereon.</t>
  </si>
  <si>
    <t xml:space="preserve">We have not audited or otherwise attempted to verify the accuracy or completeness of such </t>
  </si>
  <si>
    <t>from the information provided by our client, and subject to the assumptions stated.</t>
  </si>
  <si>
    <t xml:space="preserve">In accordance with the instructions given to us, we have prepared the Financial Projections </t>
  </si>
  <si>
    <t>Tiree Community Shop</t>
  </si>
  <si>
    <t>Accountants Report</t>
  </si>
  <si>
    <t>Costs are deemed to increase at the 5% and such increases have been provided for</t>
  </si>
  <si>
    <t>turnover increase scenarios of both of 5% and10% annually have been demonstrated</t>
  </si>
  <si>
    <t>The projections assume that in year 1, trading will be at the current levels. In subsequent years,</t>
  </si>
  <si>
    <t>been prepared and are appended</t>
  </si>
  <si>
    <t>Utilising the available financial data together with stated assumptions, financial projections have</t>
  </si>
  <si>
    <t>Basis of Financial Projections</t>
  </si>
  <si>
    <t>FINANCIAL PROJECTIONS &amp; ACCOUNTANTS REPORT</t>
  </si>
  <si>
    <t>The balance of the required funding is assumed to come from a Bank Term Loan</t>
  </si>
  <si>
    <t>Community funding by way of shares in the business / fundraising</t>
  </si>
  <si>
    <t>Estimate of grant funding achieved</t>
  </si>
  <si>
    <t>facilitates normal cost payment patterns</t>
  </si>
  <si>
    <t>Amount set aside for initial stock and other revenue costs incurred before cash flow</t>
  </si>
  <si>
    <t>provision of £10000 for additional capital expenditure on such items</t>
  </si>
  <si>
    <t>Estimated value of existing internal fittings and equipment - £15000, together with a</t>
  </si>
  <si>
    <t>costs and any other start up costs / contingencies</t>
  </si>
  <si>
    <t xml:space="preserve">A sum of £20000 is provided  to allow for the conveyancing costs, company formation </t>
  </si>
  <si>
    <t xml:space="preserve">The property is to be purchased at an agreed valuation </t>
  </si>
  <si>
    <t>NOTES ON PROJECT COSTS AND FUNDING</t>
  </si>
  <si>
    <t>Bank Term Loan</t>
  </si>
  <si>
    <t>Share Capital</t>
  </si>
  <si>
    <t>Grant Funding</t>
  </si>
  <si>
    <t>Funding</t>
  </si>
  <si>
    <t>Total Initial Cost</t>
  </si>
  <si>
    <t>Working Capital</t>
  </si>
  <si>
    <t>Fittings/Equipment</t>
  </si>
  <si>
    <t>Fees &amp; Contingencies</t>
  </si>
  <si>
    <t>Property</t>
  </si>
  <si>
    <t>Capital Costs</t>
  </si>
  <si>
    <t>Note</t>
  </si>
  <si>
    <t>PROJECT COSTS AND FUNDING</t>
  </si>
  <si>
    <t>similar to the level of such costs previously incurred</t>
  </si>
  <si>
    <t xml:space="preserve">10. The general overheads of the new business are deemed, unless otherwise appropriate, to be </t>
  </si>
  <si>
    <t xml:space="preserve">for incidental transport requirements are incorporated in the figures </t>
  </si>
  <si>
    <t>9. The business will not require to own a vehicle.  Staff mileage claims, for use of own vehicles</t>
  </si>
  <si>
    <t xml:space="preserve"> </t>
  </si>
  <si>
    <t xml:space="preserve">Allowance for occasional work, sick and holiday cover </t>
  </si>
  <si>
    <t>£7.25 / hr</t>
  </si>
  <si>
    <t>P/T Staff (2)</t>
  </si>
  <si>
    <t>F/T Assistant</t>
  </si>
  <si>
    <t>£20K pa</t>
  </si>
  <si>
    <t>Manager</t>
  </si>
  <si>
    <t xml:space="preserve">is made for staff pension costs which will become mandatory in 2 - 3 years time) </t>
  </si>
  <si>
    <t>8. The costs associated with staffing (inclusive of employers NIC) are detailed below.(No allowance</t>
  </si>
  <si>
    <t>(part time)</t>
  </si>
  <si>
    <t>2 Shop assistants</t>
  </si>
  <si>
    <t>(full time)</t>
  </si>
  <si>
    <t>1 Shop assistant</t>
  </si>
  <si>
    <t>1 Manager</t>
  </si>
  <si>
    <t>7. The staffing numbers required to operate the shop are</t>
  </si>
  <si>
    <t>6. No allowance is made for voluntary labour in the shop; all staff will be paid employees</t>
  </si>
  <si>
    <t>achieved</t>
  </si>
  <si>
    <t>5. The new business will be able to achieve a similar level of gross profit (margin) as previously</t>
  </si>
  <si>
    <t>operators of the facility</t>
  </si>
  <si>
    <t xml:space="preserve">4. As a minimum, trading and therefore turnover will be at the level enjoyed by the previous </t>
  </si>
  <si>
    <t>the summer months</t>
  </si>
  <si>
    <t>3. A regular trading pattern over the year is projected, but with substantial turnover increases over</t>
  </si>
  <si>
    <t>2. Trading will commence on 1 January 2015</t>
  </si>
  <si>
    <t>that business.</t>
  </si>
  <si>
    <t>these accounts is confidential, the financial projections are based on the business performance of</t>
  </si>
  <si>
    <t>number of years. These Accounts have been reviewed and analysed. Whilst the detail contained in</t>
  </si>
  <si>
    <t>1. CIB Services have viewed the Annual Accounts of the previous owners of the shop for the past</t>
  </si>
  <si>
    <t>Trading</t>
  </si>
  <si>
    <t>Monthly Repayments</t>
  </si>
  <si>
    <t xml:space="preserve">  approx</t>
  </si>
  <si>
    <t>Total Interest payable</t>
  </si>
  <si>
    <t>This level of loan, repayment period and interest rate would result in the following figures</t>
  </si>
  <si>
    <t>of 10 years at an APR of 4%</t>
  </si>
  <si>
    <t>8. The balance of the purchase / set up costs are funded by way of a bank term loan over a period</t>
  </si>
  <si>
    <t>acquire the necessary 'own funds', to complete the overall funding matrix.</t>
  </si>
  <si>
    <t>In summary, there can be a variety of methodologies (based around a share issue) adopted, to</t>
  </si>
  <si>
    <t>scheme whereby different priced shares are available</t>
  </si>
  <si>
    <t>above) to a more affordable level, and also, to introduce (category criteria to be determined) a</t>
  </si>
  <si>
    <t>With a lesser target to achieve, there would be scope to reduce the standard share price (indicated</t>
  </si>
  <si>
    <t>results of such fundraising could mean that the target for share income generation could be reduced.</t>
  </si>
  <si>
    <t xml:space="preserve">with the community, expats, and regular island visitors, in order to galvanise fundraising activity. The </t>
  </si>
  <si>
    <t xml:space="preserve">In the build up to a share issue / property purchase it is likely that the steering group will engage </t>
  </si>
  <si>
    <t>Share Income generated</t>
  </si>
  <si>
    <t>Price per share</t>
  </si>
  <si>
    <t>Total Shares issued</t>
  </si>
  <si>
    <t>Issued to 'other persons' - say</t>
  </si>
  <si>
    <t>Shares issued</t>
  </si>
  <si>
    <t>Share take-up rate</t>
  </si>
  <si>
    <t>Total Population (approx)</t>
  </si>
  <si>
    <t>from the share issue is calculated as follows</t>
  </si>
  <si>
    <t xml:space="preserve">the community (and expats or similar individuals), and the take-up of shares and income generated </t>
  </si>
  <si>
    <t xml:space="preserve">achieve separation of the ownership function and the trading operation) will be made available to </t>
  </si>
  <si>
    <t xml:space="preserve">7. Shares in the company to own / operate the facility (Separate companies may be created to </t>
  </si>
  <si>
    <t>6. Grants of 50% - 55% of the overall start up costs (see below) will be secured</t>
  </si>
  <si>
    <t>5. A trading start date of 1 January 2015</t>
  </si>
  <si>
    <t>cash Registers etc. The cost has been estimated at £10,000</t>
  </si>
  <si>
    <t>4. Additional Capital Expenditure will be required for minor internal / external redecoration and</t>
  </si>
  <si>
    <t>Total Purchase Price</t>
  </si>
  <si>
    <t>Internal Fittings &amp; Equipment</t>
  </si>
  <si>
    <t>3. The basic purchase price for the property etc will be</t>
  </si>
  <si>
    <t>experienced by the previous owners</t>
  </si>
  <si>
    <t xml:space="preserve">2. Loyalty towards such a shop, and patronage of it, will be, as a minimum, on a par with the level </t>
  </si>
  <si>
    <t>broadly similar range of goods as previously</t>
  </si>
  <si>
    <t>1. The community are in favour of re-instating a shop at the I&amp;F Macleod trading location, retailing a</t>
  </si>
  <si>
    <t>Start up / Capital</t>
  </si>
  <si>
    <t>ASSUMPTIONS</t>
  </si>
  <si>
    <t>detailed below</t>
  </si>
  <si>
    <t>In preparing financial projections, many assumptions have to be made, and these assumptions are</t>
  </si>
  <si>
    <t>basis for financial forecasting within the context of a community owned operation</t>
  </si>
  <si>
    <t>Accounts for that business have been seen, reviewed, and analysed. These Accounts will form the</t>
  </si>
  <si>
    <t>previously operating at that location.</t>
  </si>
  <si>
    <t>The assessment of viability commences with reviewing the financial performance of the business</t>
  </si>
  <si>
    <t>Messrs I&amp;F Macleod, with a view to reinstating that retail outlet within community ownership</t>
  </si>
  <si>
    <t>Tiree community purchasing the shop property and fittings of the retail outlet previously operated by</t>
  </si>
  <si>
    <t>The following financial projections have been commissioned in order to assess the viability of the</t>
  </si>
  <si>
    <t>INTRODUCTION</t>
  </si>
  <si>
    <t>Projected Balance Sheets</t>
  </si>
  <si>
    <t xml:space="preserve">incorporating, </t>
  </si>
  <si>
    <t>Detailed financial projections  - years 1  -  5</t>
  </si>
  <si>
    <t>8</t>
  </si>
  <si>
    <t>Appendix</t>
  </si>
  <si>
    <t>7</t>
  </si>
  <si>
    <t>Financial Projections &amp; Accountants Report</t>
  </si>
  <si>
    <t>6</t>
  </si>
  <si>
    <t>Notes on Project Costs and Funding</t>
  </si>
  <si>
    <t>5</t>
  </si>
  <si>
    <t>Project Costs and Funding</t>
  </si>
  <si>
    <t>2  -  4</t>
  </si>
  <si>
    <t>Assumptions</t>
  </si>
  <si>
    <t>1</t>
  </si>
  <si>
    <t>Introduction</t>
  </si>
  <si>
    <t>Page</t>
  </si>
  <si>
    <t>INDEX</t>
  </si>
  <si>
    <t xml:space="preserve">  FEBRUARY</t>
  </si>
  <si>
    <t xml:space="preserve"> FINANCIAL PROJECTIONS</t>
  </si>
  <si>
    <t xml:space="preserve">      TIREE COMMUNITY SHOP</t>
  </si>
  <si>
    <t>Bank Balance</t>
  </si>
  <si>
    <t>Net Profit/(Loss)</t>
  </si>
  <si>
    <t>Total Overheads</t>
  </si>
  <si>
    <t>Depreciation</t>
  </si>
  <si>
    <t>Loan Interest</t>
  </si>
  <si>
    <t>Running Costs</t>
  </si>
  <si>
    <t>Wages &amp; NIC</t>
  </si>
  <si>
    <t>Overheads</t>
  </si>
  <si>
    <t>24%</t>
  </si>
  <si>
    <t xml:space="preserve">Gross Profit </t>
  </si>
  <si>
    <t xml:space="preserve">Sales </t>
  </si>
  <si>
    <t>Year 5</t>
  </si>
  <si>
    <t>Year 4</t>
  </si>
  <si>
    <t>Year 3</t>
  </si>
  <si>
    <t>Year 2</t>
  </si>
  <si>
    <t>Year 1</t>
  </si>
  <si>
    <t>Turnover, after year 1, forecast to increase 10%, year on year</t>
  </si>
  <si>
    <t>Turnover - year 1, as existing</t>
  </si>
  <si>
    <t>Scenario  2</t>
  </si>
  <si>
    <t>Wages and Running Costs forecast to increase 5% year on year</t>
  </si>
  <si>
    <t>Turnover, after year 1, forecast to increase 5%, year on year</t>
  </si>
  <si>
    <t>Scenario  1</t>
  </si>
  <si>
    <t>SUMMARY OF FINANCIAL PROJECTIONS</t>
  </si>
  <si>
    <t>TIREE COMMUNITY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</si>
</sst>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7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6"/>
      <name val="Tahoma"/>
      <family val="2"/>
    </font>
    <font>
      <sz val="20"/>
      <name val="Tahoma"/>
      <family val="2"/>
    </font>
    <font>
      <b/>
      <sz val="2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49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0" xfId="0" applyNumberFormat="1" applyFont="1"/>
    <xf numFmtId="6" fontId="1" fillId="0" borderId="0" xfId="0" applyNumberFormat="1" applyFont="1"/>
    <xf numFmtId="0" fontId="1" fillId="0" borderId="0" xfId="0" applyFont="1" applyFill="1" applyBorder="1"/>
    <xf numFmtId="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6" fontId="1" fillId="0" borderId="1" xfId="0" applyNumberFormat="1" applyFont="1" applyFill="1" applyBorder="1"/>
    <xf numFmtId="0" fontId="1" fillId="0" borderId="2" xfId="0" applyFont="1" applyFill="1" applyBorder="1"/>
    <xf numFmtId="9" fontId="1" fillId="0" borderId="0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/>
    <xf numFmtId="0" fontId="5" fillId="0" borderId="0" xfId="0" applyFont="1"/>
    <xf numFmtId="0" fontId="1" fillId="0" borderId="0" xfId="0" applyFont="1" applyBorder="1"/>
    <xf numFmtId="0" fontId="6" fillId="0" borderId="0" xfId="0" applyFont="1" applyBorder="1"/>
    <xf numFmtId="1" fontId="1" fillId="0" borderId="0" xfId="0" applyNumberFormat="1" applyFont="1" applyBorder="1"/>
    <xf numFmtId="1" fontId="1" fillId="0" borderId="0" xfId="0" applyNumberFormat="1" applyFont="1" applyFill="1" applyBorder="1"/>
    <xf numFmtId="1" fontId="2" fillId="0" borderId="0" xfId="0" applyNumberFormat="1" applyFont="1" applyFill="1" applyBorder="1"/>
    <xf numFmtId="0" fontId="0" fillId="0" borderId="0" xfId="0" applyBorder="1"/>
    <xf numFmtId="1" fontId="0" fillId="0" borderId="0" xfId="0" applyNumberFormat="1" applyBorder="1"/>
    <xf numFmtId="1" fontId="2" fillId="0" borderId="0" xfId="0" applyNumberFormat="1" applyFont="1" applyBorder="1"/>
    <xf numFmtId="0" fontId="0" fillId="0" borderId="0" xfId="0" applyBorder="1" applyAlignment="1">
      <alignment horizontal="right"/>
    </xf>
    <xf numFmtId="1" fontId="1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1" fontId="0" fillId="0" borderId="1" xfId="0" applyNumberFormat="1" applyBorder="1"/>
    <xf numFmtId="1" fontId="0" fillId="0" borderId="2" xfId="0" applyNumberFormat="1" applyBorder="1"/>
    <xf numFmtId="0" fontId="3" fillId="0" borderId="0" xfId="0" applyFont="1" applyAlignment="1">
      <alignment horizontal="righ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AppData/Local/Microsoft/Windows/Temporary%20Internet%20Files/Content.Outlook/TH0NBSZM/Tiree%20Shop%20Projections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s Year1(status quo)"/>
      <sheetName val="Year2(+5%)"/>
      <sheetName val="Year3(+5%)"/>
      <sheetName val="Year4(+5%)"/>
      <sheetName val="Year5(+5%)"/>
      <sheetName val="Summary(+5%)"/>
      <sheetName val="Year2(+10%)"/>
      <sheetName val="Year3(+10%)"/>
      <sheetName val="Year4(+10%)"/>
      <sheetName val="Year5(+10%)"/>
      <sheetName val="Summary (+10%)"/>
    </sheetNames>
    <sheetDataSet>
      <sheetData sheetId="0">
        <row r="6">
          <cell r="P6">
            <v>360000</v>
          </cell>
        </row>
        <row r="11">
          <cell r="P11">
            <v>85200</v>
          </cell>
        </row>
        <row r="21">
          <cell r="P21">
            <v>58000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3000</v>
          </cell>
        </row>
        <row r="76">
          <cell r="P76">
            <v>26928</v>
          </cell>
        </row>
      </sheetData>
      <sheetData sheetId="1">
        <row r="6">
          <cell r="P6">
            <v>378000</v>
          </cell>
        </row>
        <row r="11">
          <cell r="P11">
            <v>89460</v>
          </cell>
        </row>
        <row r="21">
          <cell r="P21">
            <v>60900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1200</v>
          </cell>
        </row>
        <row r="33">
          <cell r="P33">
            <v>3000</v>
          </cell>
        </row>
        <row r="76">
          <cell r="P76">
            <v>23980.75</v>
          </cell>
        </row>
      </sheetData>
      <sheetData sheetId="2">
        <row r="6">
          <cell r="P6">
            <v>396900</v>
          </cell>
        </row>
        <row r="11">
          <cell r="P11">
            <v>93963</v>
          </cell>
        </row>
        <row r="21">
          <cell r="P21">
            <v>63945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2400</v>
          </cell>
        </row>
        <row r="33">
          <cell r="P33">
            <v>3000</v>
          </cell>
        </row>
        <row r="76">
          <cell r="P76">
            <v>21345.337499999965</v>
          </cell>
        </row>
      </sheetData>
      <sheetData sheetId="3">
        <row r="6">
          <cell r="P6">
            <v>416745</v>
          </cell>
        </row>
        <row r="11">
          <cell r="P11">
            <v>98721.15</v>
          </cell>
        </row>
        <row r="21">
          <cell r="P21">
            <v>67142.25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3600</v>
          </cell>
        </row>
        <row r="33">
          <cell r="P33">
            <v>3000</v>
          </cell>
        </row>
        <row r="76">
          <cell r="P76">
            <v>19127.354374999995</v>
          </cell>
        </row>
      </sheetData>
      <sheetData sheetId="4">
        <row r="6">
          <cell r="P6">
            <v>437582.25</v>
          </cell>
        </row>
        <row r="11">
          <cell r="P11">
            <v>103747.20749999999</v>
          </cell>
        </row>
        <row r="21">
          <cell r="P21">
            <v>70499.362500000003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4800</v>
          </cell>
        </row>
        <row r="33">
          <cell r="P33">
            <v>3000</v>
          </cell>
        </row>
        <row r="76">
          <cell r="P76">
            <v>17437.672093749919</v>
          </cell>
        </row>
      </sheetData>
      <sheetData sheetId="5"/>
      <sheetData sheetId="6">
        <row r="6">
          <cell r="P6">
            <v>396000</v>
          </cell>
        </row>
        <row r="11">
          <cell r="P11">
            <v>93720</v>
          </cell>
        </row>
        <row r="21">
          <cell r="P21">
            <v>60900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1200</v>
          </cell>
        </row>
        <row r="33">
          <cell r="P33">
            <v>3000</v>
          </cell>
        </row>
        <row r="76">
          <cell r="P76">
            <v>29261.25</v>
          </cell>
        </row>
      </sheetData>
      <sheetData sheetId="7">
        <row r="6">
          <cell r="P6">
            <v>435600.00000000006</v>
          </cell>
        </row>
        <row r="11">
          <cell r="P11">
            <v>103212.00000000001</v>
          </cell>
        </row>
        <row r="21">
          <cell r="P21">
            <v>63945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2400</v>
          </cell>
        </row>
        <row r="76">
          <cell r="P76">
            <v>37048.412500000093</v>
          </cell>
        </row>
      </sheetData>
      <sheetData sheetId="8">
        <row r="6">
          <cell r="P6">
            <v>479160.00000000006</v>
          </cell>
        </row>
        <row r="11">
          <cell r="P11">
            <v>113773.20000000004</v>
          </cell>
        </row>
        <row r="21">
          <cell r="P21">
            <v>67142.25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3600</v>
          </cell>
        </row>
        <row r="76">
          <cell r="P76">
            <v>51226.988125000091</v>
          </cell>
        </row>
      </sheetData>
      <sheetData sheetId="9">
        <row r="6">
          <cell r="P6">
            <v>527076.00000000012</v>
          </cell>
        </row>
        <row r="11">
          <cell r="P11">
            <v>125510.52000000002</v>
          </cell>
        </row>
        <row r="21">
          <cell r="P21">
            <v>70499.362500000003</v>
          </cell>
        </row>
        <row r="22">
          <cell r="P22">
            <v>1800</v>
          </cell>
        </row>
        <row r="23">
          <cell r="P23">
            <v>780</v>
          </cell>
        </row>
        <row r="24">
          <cell r="P24">
            <v>1200</v>
          </cell>
        </row>
        <row r="25">
          <cell r="P25">
            <v>1200</v>
          </cell>
        </row>
        <row r="26">
          <cell r="P26">
            <v>5400</v>
          </cell>
        </row>
        <row r="27">
          <cell r="P27">
            <v>2400</v>
          </cell>
        </row>
        <row r="28">
          <cell r="P28">
            <v>1200</v>
          </cell>
        </row>
        <row r="29">
          <cell r="P29">
            <v>1680</v>
          </cell>
        </row>
        <row r="30">
          <cell r="P30">
            <v>3600</v>
          </cell>
        </row>
        <row r="31">
          <cell r="P31">
            <v>2124</v>
          </cell>
        </row>
        <row r="32">
          <cell r="P32">
            <v>4800</v>
          </cell>
        </row>
        <row r="76">
          <cell r="P76">
            <v>72835.833031250164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3"/>
  <sheetViews>
    <sheetView topLeftCell="A57" zoomScaleNormal="100" workbookViewId="0">
      <selection activeCell="M4" sqref="M4"/>
    </sheetView>
  </sheetViews>
  <sheetFormatPr defaultRowHeight="12.75" x14ac:dyDescent="0.2"/>
  <sheetData>
    <row r="1" spans="2:12" x14ac:dyDescent="0.2">
      <c r="B1" s="36" t="s">
        <v>178</v>
      </c>
    </row>
    <row r="2" spans="2:12" x14ac:dyDescent="0.2">
      <c r="B2" s="3" t="s">
        <v>177</v>
      </c>
    </row>
    <row r="3" spans="2:12" x14ac:dyDescent="0.2">
      <c r="B3" s="3"/>
    </row>
    <row r="4" spans="2:12" x14ac:dyDescent="0.2">
      <c r="B4" s="3"/>
    </row>
    <row r="5" spans="2:12" x14ac:dyDescent="0.2">
      <c r="B5" s="3" t="s">
        <v>176</v>
      </c>
    </row>
    <row r="6" spans="2:12" x14ac:dyDescent="0.2">
      <c r="B6" s="3"/>
    </row>
    <row r="7" spans="2:12" x14ac:dyDescent="0.2">
      <c r="B7" s="3" t="s">
        <v>172</v>
      </c>
    </row>
    <row r="8" spans="2:12" x14ac:dyDescent="0.2">
      <c r="B8" s="3" t="s">
        <v>175</v>
      </c>
    </row>
    <row r="9" spans="2:12" x14ac:dyDescent="0.2">
      <c r="B9" s="3" t="s">
        <v>174</v>
      </c>
    </row>
    <row r="10" spans="2:12" x14ac:dyDescent="0.2">
      <c r="B10" s="3"/>
    </row>
    <row r="11" spans="2:12" x14ac:dyDescent="0.2">
      <c r="B11" s="3"/>
    </row>
    <row r="12" spans="2:12" x14ac:dyDescent="0.2">
      <c r="H12" s="39" t="s">
        <v>170</v>
      </c>
      <c r="I12" s="39" t="s">
        <v>169</v>
      </c>
      <c r="J12" s="39" t="s">
        <v>168</v>
      </c>
      <c r="K12" s="39" t="s">
        <v>167</v>
      </c>
      <c r="L12" s="39" t="s">
        <v>166</v>
      </c>
    </row>
    <row r="14" spans="2:12" ht="13.5" thickBot="1" x14ac:dyDescent="0.25">
      <c r="B14" s="36" t="s">
        <v>165</v>
      </c>
      <c r="C14" s="34"/>
      <c r="D14" s="34"/>
      <c r="E14" s="34"/>
      <c r="F14" s="34"/>
      <c r="H14" s="37">
        <f>'[1]Projections Year1(status quo)'!P6</f>
        <v>360000</v>
      </c>
      <c r="I14" s="37">
        <f>'[1]Year2(+5%)'!P6</f>
        <v>378000</v>
      </c>
      <c r="J14" s="37">
        <f>'[1]Year3(+5%)'!P6</f>
        <v>396900</v>
      </c>
      <c r="K14" s="37">
        <f>'[1]Year4(+5%)'!P6</f>
        <v>416745</v>
      </c>
      <c r="L14" s="37">
        <f>'[1]Year5(+5%)'!P6</f>
        <v>437582.25</v>
      </c>
    </row>
    <row r="15" spans="2:12" ht="13.5" thickTop="1" x14ac:dyDescent="0.2">
      <c r="B15" s="34"/>
      <c r="C15" s="34"/>
      <c r="D15" s="34"/>
      <c r="E15" s="34"/>
      <c r="F15" s="34"/>
    </row>
    <row r="16" spans="2:12" x14ac:dyDescent="0.2">
      <c r="B16" s="34"/>
      <c r="C16" s="34"/>
      <c r="D16" s="34"/>
      <c r="E16" s="34"/>
      <c r="F16" s="34"/>
    </row>
    <row r="17" spans="2:12" x14ac:dyDescent="0.2">
      <c r="B17" s="36" t="s">
        <v>164</v>
      </c>
      <c r="C17" s="34"/>
      <c r="D17" s="34"/>
      <c r="E17" s="21" t="s">
        <v>163</v>
      </c>
      <c r="F17" s="34"/>
      <c r="H17" s="35">
        <f>'[1]Projections Year1(status quo)'!P11</f>
        <v>85200</v>
      </c>
      <c r="I17" s="35">
        <f>'[1]Year2(+5%)'!P11</f>
        <v>89460</v>
      </c>
      <c r="J17" s="35">
        <f>'[1]Year3(+5%)'!P11</f>
        <v>93963</v>
      </c>
      <c r="K17" s="35">
        <f>'[1]Year4(+5%)'!P11</f>
        <v>98721.15</v>
      </c>
      <c r="L17" s="35">
        <f>'[1]Year5(+5%)'!P11</f>
        <v>103747.20749999999</v>
      </c>
    </row>
    <row r="18" spans="2:12" x14ac:dyDescent="0.2">
      <c r="B18" s="34"/>
      <c r="C18" s="34"/>
      <c r="D18" s="34"/>
      <c r="E18" s="34"/>
      <c r="F18" s="34"/>
    </row>
    <row r="19" spans="2:12" x14ac:dyDescent="0.2">
      <c r="B19" s="34"/>
      <c r="C19" s="34"/>
      <c r="D19" s="34"/>
      <c r="E19" s="34"/>
      <c r="F19" s="34"/>
    </row>
    <row r="20" spans="2:12" x14ac:dyDescent="0.2">
      <c r="B20" s="36" t="s">
        <v>162</v>
      </c>
      <c r="C20" s="34"/>
      <c r="D20" s="34"/>
      <c r="E20" s="34"/>
      <c r="F20" s="34"/>
    </row>
    <row r="21" spans="2:12" x14ac:dyDescent="0.2">
      <c r="B21" s="34" t="s">
        <v>161</v>
      </c>
      <c r="C21" s="34"/>
      <c r="D21" s="34"/>
      <c r="E21" s="34"/>
      <c r="F21" s="34"/>
      <c r="H21" s="35">
        <f>'[1]Projections Year1(status quo)'!P21</f>
        <v>58000</v>
      </c>
      <c r="I21" s="35">
        <f>'[1]Year2(+5%)'!P21</f>
        <v>60900</v>
      </c>
      <c r="J21" s="35">
        <f>'[1]Year3(+5%)'!P21</f>
        <v>63945</v>
      </c>
      <c r="K21" s="35">
        <f>'[1]Year4(+5%)'!P21</f>
        <v>67142.25</v>
      </c>
      <c r="L21" s="35">
        <f>'[1]Year5(+5%)'!P21</f>
        <v>70499.362500000003</v>
      </c>
    </row>
    <row r="22" spans="2:12" x14ac:dyDescent="0.2">
      <c r="B22" s="34" t="s">
        <v>160</v>
      </c>
      <c r="C22" s="34"/>
      <c r="D22" s="34"/>
      <c r="E22" s="34"/>
      <c r="F22" s="34"/>
      <c r="H22" s="35">
        <f>'[1]Projections Year1(status quo)'!P22+'[1]Projections Year1(status quo)'!P23+'[1]Projections Year1(status quo)'!P24+'[1]Projections Year1(status quo)'!P25+'[1]Projections Year1(status quo)'!P26+'[1]Projections Year1(status quo)'!P27+'[1]Projections Year1(status quo)'!P28+'[1]Projections Year1(status quo)'!P29+'[1]Projections Year1(status quo)'!P30</f>
        <v>19260</v>
      </c>
      <c r="I22" s="35">
        <f>'[1]Year2(+5%)'!P22+'[1]Year2(+5%)'!P23+'[1]Year2(+5%)'!P24+'[1]Year2(+5%)'!P25+'[1]Year2(+5%)'!P26+'[1]Year2(+5%)'!P27+'[1]Year2(+5%)'!P28+'[1]Year2(+5%)'!P29+'[1]Year2(+5%)'!P30+'[1]Year2(+5%)'!P32</f>
        <v>20460</v>
      </c>
      <c r="J22" s="35">
        <f>'[1]Year3(+5%)'!P22+'[1]Year3(+5%)'!P23+'[1]Year3(+5%)'!P24+'[1]Year3(+5%)'!P25+'[1]Year3(+5%)'!P26+'[1]Year3(+5%)'!P27+'[1]Year3(+5%)'!P28+'[1]Year3(+5%)'!P29+'[1]Year3(+5%)'!P30+'[1]Year3(+5%)'!P32</f>
        <v>21660</v>
      </c>
      <c r="K22" s="35">
        <f>'[1]Year4(+5%)'!P22+'[1]Year4(+5%)'!P23+'[1]Year4(+5%)'!P24+'[1]Year4(+5%)'!P25+'[1]Year4(+5%)'!P26+'[1]Year4(+5%)'!P27+'[1]Year4(+5%)'!P28+'[1]Year4(+5%)'!P29+'[1]Year4(+5%)'!P30+'[1]Year4(+5%)'!P32</f>
        <v>22860</v>
      </c>
      <c r="L22" s="35">
        <f>'[1]Year5(+5%)'!P22+'[1]Year5(+5%)'!P23+'[1]Year5(+5%)'!P24+'[1]Year5(+5%)'!P25+'[1]Year5(+5%)'!P26+'[1]Year5(+5%)'!P27+'[1]Year5(+5%)'!P28+'[1]Year5(+5%)'!P29+'[1]Year5(+5%)'!P30+'[1]Year5(+5%)'!P32</f>
        <v>24060</v>
      </c>
    </row>
    <row r="23" spans="2:12" x14ac:dyDescent="0.2">
      <c r="B23" s="34" t="s">
        <v>159</v>
      </c>
      <c r="C23" s="34"/>
      <c r="D23" s="34"/>
      <c r="E23" s="34"/>
      <c r="F23" s="34"/>
      <c r="H23" s="35">
        <f>'[1]Projections Year1(status quo)'!P31</f>
        <v>2124</v>
      </c>
      <c r="I23" s="35">
        <f>'[1]Year2(+5%)'!P31</f>
        <v>2124</v>
      </c>
      <c r="J23" s="35">
        <f>'[1]Year3(+5%)'!P31</f>
        <v>2124</v>
      </c>
      <c r="K23" s="35">
        <f>'[1]Year4(+5%)'!P31</f>
        <v>2124</v>
      </c>
      <c r="L23" s="35">
        <f>'[1]Year5(+5%)'!P31</f>
        <v>2124</v>
      </c>
    </row>
    <row r="24" spans="2:12" x14ac:dyDescent="0.2">
      <c r="B24" s="34" t="s">
        <v>158</v>
      </c>
      <c r="C24" s="34"/>
      <c r="D24" s="34"/>
      <c r="E24" s="34"/>
      <c r="F24" s="34"/>
      <c r="H24" s="35">
        <f>'[1]Projections Year1(status quo)'!P32</f>
        <v>3000</v>
      </c>
      <c r="I24" s="35">
        <f>'[1]Year2(+5%)'!P33</f>
        <v>3000</v>
      </c>
      <c r="J24" s="35">
        <f>'[1]Year3(+5%)'!P33</f>
        <v>3000</v>
      </c>
      <c r="K24" s="35">
        <f>'[1]Year4(+5%)'!P33</f>
        <v>3000</v>
      </c>
      <c r="L24" s="35">
        <f>'[1]Year5(+5%)'!P33</f>
        <v>3000</v>
      </c>
    </row>
    <row r="25" spans="2:12" x14ac:dyDescent="0.2">
      <c r="B25" s="34"/>
      <c r="C25" s="34"/>
      <c r="D25" s="34"/>
      <c r="E25" s="34"/>
      <c r="F25" s="34"/>
      <c r="H25" s="38"/>
      <c r="I25" s="38"/>
      <c r="J25" s="38"/>
      <c r="K25" s="38"/>
      <c r="L25" s="38"/>
    </row>
    <row r="26" spans="2:12" x14ac:dyDescent="0.2">
      <c r="B26" s="34"/>
      <c r="C26" s="34"/>
      <c r="D26" s="34"/>
      <c r="E26" s="34"/>
      <c r="F26" s="34"/>
      <c r="H26" s="35"/>
      <c r="I26" s="35"/>
      <c r="J26" s="35"/>
      <c r="K26" s="35"/>
      <c r="L26" s="35"/>
    </row>
    <row r="27" spans="2:12" x14ac:dyDescent="0.2">
      <c r="B27" s="36" t="s">
        <v>157</v>
      </c>
      <c r="C27" s="34"/>
      <c r="D27" s="34"/>
      <c r="E27" s="34"/>
      <c r="F27" s="34"/>
      <c r="H27" s="38">
        <f>SUM(H21:H26)</f>
        <v>82384</v>
      </c>
      <c r="I27" s="38">
        <f>SUM(I21:I26)</f>
        <v>86484</v>
      </c>
      <c r="J27" s="38">
        <f>SUM(J21:J26)</f>
        <v>90729</v>
      </c>
      <c r="K27" s="38">
        <f>SUM(K21:K26)</f>
        <v>95126.25</v>
      </c>
      <c r="L27" s="38">
        <f>SUM(L21:L26)</f>
        <v>99683.362500000003</v>
      </c>
    </row>
    <row r="28" spans="2:12" x14ac:dyDescent="0.2">
      <c r="B28" s="34"/>
      <c r="C28" s="34"/>
      <c r="D28" s="34"/>
      <c r="E28" s="34"/>
      <c r="F28" s="34"/>
    </row>
    <row r="29" spans="2:12" ht="13.5" thickBot="1" x14ac:dyDescent="0.25">
      <c r="B29" s="36" t="s">
        <v>156</v>
      </c>
      <c r="C29" s="34"/>
      <c r="D29" s="34"/>
      <c r="E29" s="34"/>
      <c r="F29" s="34"/>
      <c r="H29" s="37">
        <f>H17-H27</f>
        <v>2816</v>
      </c>
      <c r="I29" s="37">
        <f>I17-I27</f>
        <v>2976</v>
      </c>
      <c r="J29" s="37">
        <f>J17-J27</f>
        <v>3234</v>
      </c>
      <c r="K29" s="37">
        <f>K17-K27</f>
        <v>3594.8999999999942</v>
      </c>
      <c r="L29" s="37">
        <f>L17-L27</f>
        <v>4063.8449999999866</v>
      </c>
    </row>
    <row r="30" spans="2:12" ht="13.5" thickTop="1" x14ac:dyDescent="0.2">
      <c r="B30" s="36"/>
      <c r="C30" s="34"/>
      <c r="D30" s="34"/>
      <c r="E30" s="34"/>
      <c r="F30" s="34"/>
    </row>
    <row r="31" spans="2:12" x14ac:dyDescent="0.2">
      <c r="B31" s="34"/>
      <c r="C31" s="34"/>
      <c r="D31" s="34"/>
      <c r="E31" s="34"/>
      <c r="F31" s="34"/>
    </row>
    <row r="32" spans="2:12" x14ac:dyDescent="0.2">
      <c r="B32" s="34"/>
      <c r="C32" s="34"/>
      <c r="D32" s="34"/>
      <c r="E32" s="34"/>
      <c r="F32" s="34"/>
    </row>
    <row r="33" spans="2:12" ht="13.5" thickBot="1" x14ac:dyDescent="0.25">
      <c r="B33" s="36" t="s">
        <v>155</v>
      </c>
      <c r="C33" s="34"/>
      <c r="D33" s="34"/>
      <c r="E33" s="34"/>
      <c r="F33" s="34"/>
      <c r="H33" s="37">
        <f>'[1]Projections Year1(status quo)'!P76</f>
        <v>26928</v>
      </c>
      <c r="I33" s="37">
        <f>'[1]Year2(+5%)'!P76</f>
        <v>23980.75</v>
      </c>
      <c r="J33" s="37">
        <f>'[1]Year3(+5%)'!P76</f>
        <v>21345.337499999965</v>
      </c>
      <c r="K33" s="37">
        <f>'[1]Year4(+5%)'!P76</f>
        <v>19127.354374999995</v>
      </c>
      <c r="L33" s="37">
        <f>'[1]Year5(+5%)'!P76</f>
        <v>17437.672093749919</v>
      </c>
    </row>
    <row r="34" spans="2:12" ht="13.5" thickTop="1" x14ac:dyDescent="0.2">
      <c r="B34" s="3"/>
    </row>
    <row r="35" spans="2:12" x14ac:dyDescent="0.2">
      <c r="B35" s="3"/>
    </row>
    <row r="36" spans="2:12" x14ac:dyDescent="0.2">
      <c r="B36" s="3"/>
    </row>
    <row r="37" spans="2:12" x14ac:dyDescent="0.2">
      <c r="B37" s="3"/>
    </row>
    <row r="38" spans="2:12" x14ac:dyDescent="0.2">
      <c r="B38" s="3"/>
    </row>
    <row r="39" spans="2:12" x14ac:dyDescent="0.2">
      <c r="B39" s="3"/>
    </row>
    <row r="40" spans="2:12" x14ac:dyDescent="0.2">
      <c r="B40" s="3"/>
    </row>
    <row r="41" spans="2:12" x14ac:dyDescent="0.2">
      <c r="B41" s="3"/>
    </row>
    <row r="42" spans="2:12" x14ac:dyDescent="0.2">
      <c r="B42" s="3"/>
      <c r="J42" t="s">
        <v>59</v>
      </c>
    </row>
    <row r="43" spans="2:12" x14ac:dyDescent="0.2">
      <c r="B43" s="3"/>
    </row>
    <row r="44" spans="2:12" x14ac:dyDescent="0.2">
      <c r="B44" s="3"/>
    </row>
    <row r="45" spans="2:12" x14ac:dyDescent="0.2">
      <c r="B45" s="3"/>
    </row>
    <row r="46" spans="2:12" x14ac:dyDescent="0.2">
      <c r="B46" s="3" t="s">
        <v>173</v>
      </c>
    </row>
    <row r="47" spans="2:12" x14ac:dyDescent="0.2">
      <c r="B47" s="3"/>
    </row>
    <row r="48" spans="2:12" x14ac:dyDescent="0.2">
      <c r="B48" s="3" t="s">
        <v>172</v>
      </c>
    </row>
    <row r="49" spans="2:12" x14ac:dyDescent="0.2">
      <c r="B49" s="3" t="s">
        <v>171</v>
      </c>
    </row>
    <row r="50" spans="2:12" x14ac:dyDescent="0.2">
      <c r="B50" s="3" t="str">
        <f>B9</f>
        <v>Wages and Running Costs forecast to increase 5% year on year</v>
      </c>
    </row>
    <row r="51" spans="2:12" x14ac:dyDescent="0.2">
      <c r="B51" s="3"/>
    </row>
    <row r="52" spans="2:12" x14ac:dyDescent="0.2">
      <c r="B52" s="3"/>
    </row>
    <row r="53" spans="2:12" x14ac:dyDescent="0.2">
      <c r="H53" s="39" t="s">
        <v>170</v>
      </c>
      <c r="I53" s="39" t="s">
        <v>169</v>
      </c>
      <c r="J53" s="39" t="s">
        <v>168</v>
      </c>
      <c r="K53" s="39" t="s">
        <v>167</v>
      </c>
      <c r="L53" s="39" t="s">
        <v>166</v>
      </c>
    </row>
    <row r="55" spans="2:12" ht="13.5" thickBot="1" x14ac:dyDescent="0.25">
      <c r="B55" s="36" t="s">
        <v>165</v>
      </c>
      <c r="C55" s="34"/>
      <c r="D55" s="34"/>
      <c r="E55" s="34"/>
      <c r="F55" s="34"/>
      <c r="H55" s="37">
        <f>'[1]Projections Year1(status quo)'!P6</f>
        <v>360000</v>
      </c>
      <c r="I55" s="37">
        <f>'[1]Year2(+10%)'!P6</f>
        <v>396000</v>
      </c>
      <c r="J55" s="37">
        <f>'[1]Year3(+10%)'!P6</f>
        <v>435600.00000000006</v>
      </c>
      <c r="K55" s="37">
        <f>'[1]Year4(+10%)'!P6</f>
        <v>479160.00000000006</v>
      </c>
      <c r="L55" s="37">
        <f>'[1]Year5(+10%)'!P6</f>
        <v>527076.00000000012</v>
      </c>
    </row>
    <row r="56" spans="2:12" ht="13.5" thickTop="1" x14ac:dyDescent="0.2">
      <c r="B56" s="34"/>
      <c r="C56" s="34"/>
      <c r="D56" s="34"/>
      <c r="E56" s="34"/>
      <c r="F56" s="34"/>
    </row>
    <row r="57" spans="2:12" x14ac:dyDescent="0.2">
      <c r="B57" s="34"/>
      <c r="C57" s="34"/>
      <c r="D57" s="34"/>
      <c r="E57" s="34"/>
      <c r="F57" s="34"/>
    </row>
    <row r="58" spans="2:12" x14ac:dyDescent="0.2">
      <c r="B58" s="36" t="s">
        <v>164</v>
      </c>
      <c r="C58" s="34"/>
      <c r="D58" s="34"/>
      <c r="E58" s="21" t="s">
        <v>163</v>
      </c>
      <c r="F58" s="34"/>
      <c r="H58" s="35">
        <f>'[1]Projections Year1(status quo)'!P11</f>
        <v>85200</v>
      </c>
      <c r="I58" s="35">
        <f>'[1]Year2(+10%)'!P11</f>
        <v>93720</v>
      </c>
      <c r="J58" s="35">
        <f>'[1]Year3(+10%)'!P11</f>
        <v>103212.00000000001</v>
      </c>
      <c r="K58" s="35">
        <f>'[1]Year4(+10%)'!P11</f>
        <v>113773.20000000004</v>
      </c>
      <c r="L58" s="35">
        <f>'[1]Year5(+10%)'!P11</f>
        <v>125510.52000000002</v>
      </c>
    </row>
    <row r="59" spans="2:12" x14ac:dyDescent="0.2">
      <c r="B59" s="34"/>
      <c r="C59" s="34"/>
      <c r="D59" s="34"/>
      <c r="E59" s="34"/>
      <c r="F59" s="34"/>
    </row>
    <row r="60" spans="2:12" x14ac:dyDescent="0.2">
      <c r="B60" s="34"/>
      <c r="C60" s="34"/>
      <c r="D60" s="34"/>
      <c r="E60" s="34"/>
      <c r="F60" s="34"/>
    </row>
    <row r="61" spans="2:12" x14ac:dyDescent="0.2">
      <c r="B61" s="36" t="s">
        <v>162</v>
      </c>
      <c r="C61" s="34"/>
      <c r="D61" s="34"/>
      <c r="E61" s="34"/>
      <c r="F61" s="34"/>
    </row>
    <row r="62" spans="2:12" x14ac:dyDescent="0.2">
      <c r="B62" s="34" t="s">
        <v>161</v>
      </c>
      <c r="C62" s="34"/>
      <c r="D62" s="34"/>
      <c r="E62" s="34"/>
      <c r="F62" s="34"/>
      <c r="H62" s="35">
        <f>'[1]Projections Year1(status quo)'!P21</f>
        <v>58000</v>
      </c>
      <c r="I62" s="35">
        <f>'[1]Year2(+10%)'!P21</f>
        <v>60900</v>
      </c>
      <c r="J62" s="35">
        <f>'[1]Year3(+10%)'!P21</f>
        <v>63945</v>
      </c>
      <c r="K62" s="35">
        <f>'[1]Year4(+10%)'!P21</f>
        <v>67142.25</v>
      </c>
      <c r="L62" s="35">
        <f>'[1]Year5(+10%)'!P21</f>
        <v>70499.362500000003</v>
      </c>
    </row>
    <row r="63" spans="2:12" x14ac:dyDescent="0.2">
      <c r="B63" s="34" t="s">
        <v>160</v>
      </c>
      <c r="C63" s="34"/>
      <c r="D63" s="34"/>
      <c r="E63" s="34"/>
      <c r="F63" s="34"/>
      <c r="H63" s="35">
        <f>SUM(('[1]Projections Year1(status quo)'!P22:P30))</f>
        <v>19260</v>
      </c>
      <c r="I63" s="35">
        <f>'[1]Year2(+10%)'!P22+'[1]Year2(+10%)'!P23+'[1]Year2(+10%)'!P24+'[1]Year2(+10%)'!P25+'[1]Year2(+10%)'!P26+'[1]Year2(+10%)'!P27+'[1]Year2(+10%)'!P28+'[1]Year2(+10%)'!P29+'[1]Year2(+10%)'!P30+'[1]Year2(+10%)'!P32</f>
        <v>20460</v>
      </c>
      <c r="J63" s="35">
        <f>'[1]Year3(+10%)'!P22+'[1]Year3(+10%)'!P23+'[1]Year3(+10%)'!P24+'[1]Year3(+10%)'!P25+'[1]Year3(+10%)'!P26+'[1]Year3(+10%)'!P27+'[1]Year3(+10%)'!P28+'[1]Year3(+10%)'!P29+'[1]Year3(+10%)'!P30+'[1]Year3(+10%)'!P32</f>
        <v>21660</v>
      </c>
      <c r="K63" s="35">
        <f>'[1]Year4(+10%)'!P22+'[1]Year4(+10%)'!P23+'[1]Year4(+10%)'!P24+'[1]Year4(+10%)'!P25+'[1]Year4(+10%)'!P26+'[1]Year4(+10%)'!P27+'[1]Year4(+10%)'!P28+'[1]Year4(+10%)'!P29+'[1]Year4(+10%)'!P30+'[1]Year4(+10%)'!P32</f>
        <v>22860</v>
      </c>
      <c r="L63" s="35">
        <f>'[1]Year5(+10%)'!P22+'[1]Year5(+10%)'!P23+'[1]Year5(+10%)'!P24+'[1]Year5(+10%)'!P25+'[1]Year5(+10%)'!P26+'[1]Year5(+10%)'!P27+'[1]Year5(+10%)'!P28+'[1]Year5(+10%)'!P29+'[1]Year5(+10%)'!P30+'[1]Year5(+10%)'!P32</f>
        <v>24060</v>
      </c>
    </row>
    <row r="64" spans="2:12" x14ac:dyDescent="0.2">
      <c r="B64" s="34" t="s">
        <v>159</v>
      </c>
      <c r="C64" s="34"/>
      <c r="D64" s="34"/>
      <c r="E64" s="34"/>
      <c r="F64" s="34"/>
      <c r="H64" s="35">
        <f>'[1]Projections Year1(status quo)'!P31</f>
        <v>2124</v>
      </c>
      <c r="I64" s="35">
        <f>'[1]Year2(+10%)'!P31</f>
        <v>2124</v>
      </c>
      <c r="J64" s="35">
        <f>'[1]Year3(+10%)'!P31</f>
        <v>2124</v>
      </c>
      <c r="K64" s="35">
        <f>'[1]Year4(+10%)'!P31</f>
        <v>2124</v>
      </c>
      <c r="L64" s="35">
        <f>'[1]Year5(+10%)'!P31</f>
        <v>2124</v>
      </c>
    </row>
    <row r="65" spans="2:12" x14ac:dyDescent="0.2">
      <c r="B65" s="34" t="s">
        <v>158</v>
      </c>
      <c r="C65" s="34"/>
      <c r="D65" s="34"/>
      <c r="E65" s="34"/>
      <c r="F65" s="34"/>
      <c r="H65" s="35">
        <f>'[1]Projections Year1(status quo)'!P32</f>
        <v>3000</v>
      </c>
      <c r="I65" s="35">
        <f>'[1]Year2(+10%)'!P33</f>
        <v>3000</v>
      </c>
      <c r="J65" s="35">
        <f>'[1]Year2(+10%)'!P33</f>
        <v>3000</v>
      </c>
      <c r="K65" s="35">
        <f>'[1]Year2(+10%)'!P33</f>
        <v>3000</v>
      </c>
      <c r="L65" s="35">
        <f>'[1]Year2(+10%)'!P33</f>
        <v>3000</v>
      </c>
    </row>
    <row r="66" spans="2:12" x14ac:dyDescent="0.2">
      <c r="B66" s="34"/>
      <c r="C66" s="34"/>
      <c r="D66" s="34"/>
      <c r="E66" s="34"/>
      <c r="F66" s="34"/>
      <c r="H66" s="38"/>
      <c r="I66" s="38"/>
      <c r="J66" s="38"/>
      <c r="K66" s="38"/>
      <c r="L66" s="38"/>
    </row>
    <row r="67" spans="2:12" x14ac:dyDescent="0.2">
      <c r="B67" s="34"/>
      <c r="C67" s="34"/>
      <c r="D67" s="34"/>
      <c r="E67" s="34"/>
      <c r="F67" s="34"/>
      <c r="H67" s="35"/>
      <c r="I67" s="35"/>
      <c r="J67" s="35"/>
      <c r="K67" s="35"/>
      <c r="L67" s="35"/>
    </row>
    <row r="68" spans="2:12" x14ac:dyDescent="0.2">
      <c r="B68" s="36" t="s">
        <v>157</v>
      </c>
      <c r="C68" s="34"/>
      <c r="D68" s="34"/>
      <c r="E68" s="34"/>
      <c r="F68" s="34"/>
      <c r="H68" s="38">
        <f>SUM(H62:H67)</f>
        <v>82384</v>
      </c>
      <c r="I68" s="38">
        <f>SUM(I62:I67)</f>
        <v>86484</v>
      </c>
      <c r="J68" s="38">
        <f>SUM(J62:J67)</f>
        <v>90729</v>
      </c>
      <c r="K68" s="38">
        <f>SUM(K62:K67)</f>
        <v>95126.25</v>
      </c>
      <c r="L68" s="38">
        <f>SUM(L62:L67)</f>
        <v>99683.362500000003</v>
      </c>
    </row>
    <row r="69" spans="2:12" x14ac:dyDescent="0.2">
      <c r="B69" s="34"/>
      <c r="C69" s="34"/>
      <c r="D69" s="34"/>
      <c r="E69" s="34"/>
      <c r="F69" s="34"/>
    </row>
    <row r="70" spans="2:12" ht="13.5" thickBot="1" x14ac:dyDescent="0.25">
      <c r="B70" s="36" t="s">
        <v>156</v>
      </c>
      <c r="C70" s="34"/>
      <c r="D70" s="34"/>
      <c r="E70" s="34"/>
      <c r="F70" s="34"/>
      <c r="H70" s="37">
        <f>H58-H68</f>
        <v>2816</v>
      </c>
      <c r="I70" s="37">
        <f>I58-I68</f>
        <v>7236</v>
      </c>
      <c r="J70" s="37">
        <f>J58-J68</f>
        <v>12483.000000000015</v>
      </c>
      <c r="K70" s="37">
        <f>K58-K68</f>
        <v>18646.950000000041</v>
      </c>
      <c r="L70" s="37">
        <f>L58-L68</f>
        <v>25827.157500000016</v>
      </c>
    </row>
    <row r="71" spans="2:12" ht="13.5" thickTop="1" x14ac:dyDescent="0.2">
      <c r="B71" s="36"/>
      <c r="C71" s="34"/>
      <c r="D71" s="34"/>
      <c r="E71" s="34"/>
      <c r="F71" s="34"/>
    </row>
    <row r="72" spans="2:12" x14ac:dyDescent="0.2">
      <c r="B72" s="34"/>
      <c r="C72" s="34"/>
      <c r="D72" s="34"/>
      <c r="E72" s="34"/>
      <c r="F72" s="34"/>
    </row>
    <row r="73" spans="2:12" x14ac:dyDescent="0.2">
      <c r="B73" s="34"/>
      <c r="C73" s="34"/>
      <c r="D73" s="34"/>
      <c r="E73" s="34"/>
      <c r="F73" s="34"/>
    </row>
    <row r="74" spans="2:12" ht="13.5" thickBot="1" x14ac:dyDescent="0.25">
      <c r="B74" s="36" t="s">
        <v>155</v>
      </c>
      <c r="C74" s="34"/>
      <c r="D74" s="34"/>
      <c r="E74" s="34"/>
      <c r="F74" s="34"/>
      <c r="H74" s="37">
        <f>'[1]Projections Year1(status quo)'!P76</f>
        <v>26928</v>
      </c>
      <c r="I74" s="37">
        <f>'[1]Year2(+10%)'!P76</f>
        <v>29261.25</v>
      </c>
      <c r="J74" s="37">
        <f>'[1]Year3(+10%)'!P76</f>
        <v>37048.412500000093</v>
      </c>
      <c r="K74" s="37">
        <f>'[1]Year4(+10%)'!P76</f>
        <v>51226.988125000091</v>
      </c>
      <c r="L74" s="37">
        <f>'[1]Year5(+10%)'!P76</f>
        <v>72835.833031250164</v>
      </c>
    </row>
    <row r="75" spans="2:12" ht="13.5" thickTop="1" x14ac:dyDescent="0.2">
      <c r="B75" s="34"/>
      <c r="C75" s="34"/>
      <c r="D75" s="34"/>
      <c r="E75" s="34"/>
      <c r="F75" s="34"/>
    </row>
    <row r="76" spans="2:12" x14ac:dyDescent="0.2">
      <c r="B76" s="36"/>
      <c r="C76" s="34"/>
      <c r="D76" s="34"/>
      <c r="E76" s="34"/>
      <c r="F76" s="34"/>
      <c r="H76" s="35"/>
      <c r="I76" s="35"/>
      <c r="J76" s="35"/>
    </row>
    <row r="77" spans="2:12" x14ac:dyDescent="0.2">
      <c r="B77" s="34"/>
      <c r="C77" s="34"/>
      <c r="D77" s="34"/>
      <c r="E77" s="34"/>
      <c r="F77" s="34"/>
    </row>
    <row r="78" spans="2:12" x14ac:dyDescent="0.2">
      <c r="B78" s="34"/>
      <c r="C78" s="34"/>
      <c r="D78" s="34"/>
      <c r="E78" s="34"/>
      <c r="F78" s="34"/>
    </row>
    <row r="79" spans="2:12" x14ac:dyDescent="0.2">
      <c r="B79" s="34"/>
      <c r="C79" s="34"/>
      <c r="D79" s="34"/>
      <c r="E79" s="34"/>
      <c r="F79" s="34"/>
    </row>
    <row r="80" spans="2:12" x14ac:dyDescent="0.2">
      <c r="B80" s="34"/>
      <c r="C80" s="34"/>
      <c r="D80" s="34"/>
      <c r="E80" s="34"/>
      <c r="F80" s="34"/>
    </row>
    <row r="81" spans="2:13" x14ac:dyDescent="0.2">
      <c r="B81" s="34"/>
      <c r="C81" s="34"/>
      <c r="D81" s="34"/>
      <c r="E81" s="34"/>
      <c r="F81" s="34"/>
    </row>
    <row r="82" spans="2:13" x14ac:dyDescent="0.2">
      <c r="B82" s="34"/>
      <c r="C82" s="34"/>
      <c r="D82" s="34"/>
      <c r="E82" s="34"/>
      <c r="F82" s="34"/>
    </row>
    <row r="83" spans="2:13" x14ac:dyDescent="0.2">
      <c r="B83" s="32"/>
      <c r="C83" s="27"/>
      <c r="D83" s="27"/>
      <c r="E83" s="27"/>
      <c r="F83" s="27"/>
      <c r="G83" s="30"/>
      <c r="H83" s="30"/>
      <c r="I83" s="30"/>
      <c r="J83" s="30"/>
      <c r="K83" s="30"/>
      <c r="L83" s="30"/>
      <c r="M83" s="30"/>
    </row>
    <row r="84" spans="2:13" x14ac:dyDescent="0.2">
      <c r="B84" s="32"/>
      <c r="C84" s="27"/>
      <c r="D84" s="27"/>
      <c r="E84" s="27"/>
      <c r="F84" s="27"/>
      <c r="G84" s="30"/>
      <c r="H84" s="30"/>
      <c r="I84" s="30"/>
      <c r="J84" s="30"/>
      <c r="K84" s="30"/>
      <c r="L84" s="30"/>
      <c r="M84" s="30"/>
    </row>
    <row r="85" spans="2:13" x14ac:dyDescent="0.2">
      <c r="B85" s="32"/>
      <c r="C85" s="27"/>
      <c r="D85" s="27"/>
      <c r="E85" s="27"/>
      <c r="F85" s="27"/>
      <c r="G85" s="30"/>
      <c r="H85" s="33"/>
      <c r="I85" s="33"/>
      <c r="J85" s="33"/>
      <c r="K85" s="33"/>
      <c r="L85" s="33"/>
      <c r="M85" s="30"/>
    </row>
    <row r="86" spans="2:13" x14ac:dyDescent="0.2">
      <c r="B86" s="32"/>
      <c r="C86" s="27"/>
      <c r="D86" s="27"/>
      <c r="E86" s="27"/>
      <c r="F86" s="27"/>
      <c r="G86" s="30"/>
      <c r="H86" s="30"/>
      <c r="I86" s="30"/>
      <c r="J86" s="30"/>
      <c r="K86" s="30"/>
      <c r="L86" s="30"/>
      <c r="M86" s="30"/>
    </row>
    <row r="87" spans="2:13" x14ac:dyDescent="0.2">
      <c r="B87" s="27"/>
      <c r="C87" s="27"/>
      <c r="D87" s="27"/>
      <c r="E87" s="27"/>
      <c r="F87" s="27"/>
      <c r="G87" s="30"/>
      <c r="H87" s="30"/>
      <c r="I87" s="30"/>
      <c r="J87" s="30"/>
      <c r="K87" s="30"/>
      <c r="L87" s="30"/>
      <c r="M87" s="30"/>
    </row>
    <row r="88" spans="2:13" x14ac:dyDescent="0.2">
      <c r="B88" s="32"/>
      <c r="C88" s="27"/>
      <c r="D88" s="27"/>
      <c r="E88" s="27"/>
      <c r="F88" s="27"/>
      <c r="G88" s="30"/>
      <c r="H88" s="30"/>
      <c r="I88" s="30"/>
      <c r="J88" s="30"/>
      <c r="K88" s="30"/>
      <c r="L88" s="30"/>
      <c r="M88" s="30"/>
    </row>
    <row r="89" spans="2:13" x14ac:dyDescent="0.2">
      <c r="B89" s="32"/>
      <c r="C89" s="27"/>
      <c r="D89" s="27"/>
      <c r="E89" s="27"/>
      <c r="F89" s="27"/>
      <c r="G89" s="30"/>
      <c r="H89" s="31"/>
      <c r="I89" s="31"/>
      <c r="J89" s="31"/>
      <c r="K89" s="31"/>
      <c r="L89" s="31"/>
      <c r="M89" s="30"/>
    </row>
    <row r="90" spans="2:13" x14ac:dyDescent="0.2">
      <c r="B90" s="27"/>
      <c r="C90" s="27"/>
      <c r="D90" s="27"/>
      <c r="E90" s="27"/>
      <c r="F90" s="27"/>
      <c r="G90" s="30"/>
      <c r="H90" s="31"/>
      <c r="I90" s="31"/>
      <c r="J90" s="31"/>
      <c r="K90" s="31"/>
      <c r="L90" s="31"/>
      <c r="M90" s="30"/>
    </row>
    <row r="91" spans="2:13" x14ac:dyDescent="0.2">
      <c r="B91" s="27"/>
      <c r="C91" s="27"/>
      <c r="D91" s="27"/>
      <c r="E91" s="27"/>
      <c r="F91" s="27"/>
      <c r="G91" s="30"/>
      <c r="H91" s="31"/>
      <c r="I91" s="30"/>
      <c r="J91" s="30"/>
      <c r="K91" s="30"/>
      <c r="L91" s="30"/>
      <c r="M91" s="30"/>
    </row>
    <row r="92" spans="2:13" x14ac:dyDescent="0.2">
      <c r="B92" s="27"/>
      <c r="C92" s="27"/>
      <c r="D92" s="27"/>
      <c r="E92" s="27"/>
      <c r="F92" s="27"/>
      <c r="G92" s="30"/>
      <c r="H92" s="31"/>
      <c r="I92" s="31"/>
      <c r="J92" s="31"/>
      <c r="K92" s="31"/>
      <c r="L92" s="31"/>
      <c r="M92" s="30"/>
    </row>
    <row r="93" spans="2:13" x14ac:dyDescent="0.2">
      <c r="B93" s="27"/>
      <c r="C93" s="27"/>
      <c r="D93" s="27"/>
      <c r="E93" s="27"/>
      <c r="F93" s="27"/>
      <c r="G93" s="30"/>
      <c r="H93" s="30"/>
      <c r="I93" s="30"/>
      <c r="J93" s="30"/>
      <c r="K93" s="30"/>
      <c r="L93" s="30"/>
      <c r="M93" s="30"/>
    </row>
    <row r="94" spans="2:13" x14ac:dyDescent="0.2">
      <c r="B94" s="27"/>
      <c r="C94" s="27"/>
      <c r="D94" s="27"/>
      <c r="E94" s="27"/>
      <c r="F94" s="27"/>
      <c r="G94" s="30"/>
      <c r="H94" s="30"/>
      <c r="I94" s="30"/>
      <c r="J94" s="30"/>
      <c r="K94" s="30"/>
      <c r="L94" s="30"/>
      <c r="M94" s="30"/>
    </row>
    <row r="95" spans="2:13" x14ac:dyDescent="0.2">
      <c r="B95" s="32"/>
      <c r="C95" s="27"/>
      <c r="D95" s="27"/>
      <c r="E95" s="27"/>
      <c r="F95" s="27"/>
      <c r="G95" s="30"/>
      <c r="H95" s="30"/>
      <c r="I95" s="30"/>
      <c r="J95" s="30"/>
      <c r="K95" s="30"/>
      <c r="L95" s="30"/>
      <c r="M95" s="30"/>
    </row>
    <row r="96" spans="2:13" x14ac:dyDescent="0.2">
      <c r="B96" s="27"/>
      <c r="C96" s="27"/>
      <c r="D96" s="27"/>
      <c r="E96" s="27"/>
      <c r="F96" s="27"/>
      <c r="G96" s="30"/>
      <c r="H96" s="30"/>
      <c r="I96" s="30"/>
      <c r="J96" s="30"/>
      <c r="K96" s="30"/>
      <c r="L96" s="30"/>
      <c r="M96" s="30"/>
    </row>
    <row r="97" spans="2:13" x14ac:dyDescent="0.2">
      <c r="B97" s="27"/>
      <c r="C97" s="27"/>
      <c r="D97" s="27"/>
      <c r="E97" s="27"/>
      <c r="F97" s="27"/>
      <c r="G97" s="30"/>
      <c r="H97" s="31"/>
      <c r="I97" s="31"/>
      <c r="J97" s="31"/>
      <c r="K97" s="31"/>
      <c r="L97" s="31"/>
      <c r="M97" s="30"/>
    </row>
    <row r="98" spans="2:13" x14ac:dyDescent="0.2">
      <c r="B98" s="27"/>
      <c r="C98" s="27"/>
      <c r="D98" s="27"/>
      <c r="E98" s="27"/>
      <c r="F98" s="27"/>
      <c r="G98" s="30"/>
      <c r="H98" s="31"/>
      <c r="I98" s="31"/>
      <c r="J98" s="31"/>
      <c r="K98" s="31"/>
      <c r="L98" s="31"/>
      <c r="M98" s="30"/>
    </row>
    <row r="99" spans="2:13" x14ac:dyDescent="0.2">
      <c r="B99" s="27"/>
      <c r="C99" s="27"/>
      <c r="D99" s="27"/>
      <c r="E99" s="27"/>
      <c r="F99" s="27"/>
      <c r="G99" s="30"/>
      <c r="H99" s="30"/>
      <c r="I99" s="30"/>
      <c r="J99" s="30"/>
      <c r="K99" s="30"/>
      <c r="L99" s="30"/>
      <c r="M99" s="30"/>
    </row>
    <row r="100" spans="2:13" x14ac:dyDescent="0.2">
      <c r="B100" s="27"/>
      <c r="C100" s="27"/>
      <c r="D100" s="27"/>
      <c r="E100" s="27"/>
      <c r="F100" s="27"/>
      <c r="G100" s="30"/>
      <c r="H100" s="31"/>
      <c r="I100" s="31"/>
      <c r="J100" s="31"/>
      <c r="K100" s="31"/>
      <c r="L100" s="31"/>
      <c r="M100" s="30"/>
    </row>
    <row r="101" spans="2:13" x14ac:dyDescent="0.2">
      <c r="B101" s="27"/>
      <c r="C101" s="27"/>
      <c r="D101" s="27"/>
      <c r="E101" s="27"/>
      <c r="F101" s="27"/>
      <c r="G101" s="30"/>
      <c r="H101" s="30"/>
      <c r="I101" s="30"/>
      <c r="J101" s="30"/>
      <c r="K101" s="30"/>
      <c r="L101" s="30"/>
      <c r="M101" s="30"/>
    </row>
    <row r="102" spans="2:13" x14ac:dyDescent="0.2">
      <c r="B102" s="27"/>
      <c r="C102" s="27"/>
      <c r="D102" s="27"/>
      <c r="E102" s="27"/>
      <c r="F102" s="27"/>
      <c r="G102" s="30"/>
      <c r="H102" s="30"/>
      <c r="I102" s="30"/>
      <c r="J102" s="30"/>
      <c r="K102" s="30"/>
      <c r="L102" s="30"/>
      <c r="M102" s="30"/>
    </row>
    <row r="103" spans="2:13" x14ac:dyDescent="0.2">
      <c r="B103" s="27"/>
      <c r="C103" s="27"/>
      <c r="D103" s="27"/>
      <c r="E103" s="27"/>
      <c r="F103" s="27"/>
      <c r="G103" s="30"/>
      <c r="H103" s="30"/>
      <c r="I103" s="30"/>
      <c r="J103" s="30"/>
      <c r="K103" s="30"/>
      <c r="L103" s="30"/>
      <c r="M103" s="30"/>
    </row>
    <row r="104" spans="2:13" x14ac:dyDescent="0.2">
      <c r="B104" s="27"/>
      <c r="C104" s="27"/>
      <c r="D104" s="27"/>
      <c r="E104" s="27"/>
      <c r="F104" s="27"/>
      <c r="G104" s="30"/>
      <c r="H104" s="30"/>
      <c r="I104" s="30"/>
      <c r="J104" s="30"/>
      <c r="K104" s="30"/>
      <c r="L104" s="30"/>
      <c r="M104" s="30"/>
    </row>
    <row r="105" spans="2:13" x14ac:dyDescent="0.2">
      <c r="B105" s="32"/>
      <c r="C105" s="27"/>
      <c r="D105" s="27"/>
      <c r="E105" s="27"/>
      <c r="F105" s="27"/>
      <c r="G105" s="30"/>
      <c r="H105" s="30"/>
      <c r="I105" s="30"/>
      <c r="J105" s="30"/>
      <c r="K105" s="30"/>
      <c r="L105" s="30"/>
      <c r="M105" s="30"/>
    </row>
    <row r="106" spans="2:13" x14ac:dyDescent="0.2">
      <c r="B106" s="27"/>
      <c r="C106" s="27"/>
      <c r="D106" s="27"/>
      <c r="E106" s="27"/>
      <c r="F106" s="27"/>
      <c r="G106" s="30"/>
      <c r="H106" s="30"/>
      <c r="I106" s="30"/>
      <c r="J106" s="30"/>
      <c r="K106" s="30"/>
      <c r="L106" s="30"/>
      <c r="M106" s="30"/>
    </row>
    <row r="107" spans="2:13" x14ac:dyDescent="0.2">
      <c r="B107" s="27"/>
      <c r="C107" s="27"/>
      <c r="D107" s="27"/>
      <c r="E107" s="27"/>
      <c r="F107" s="27"/>
      <c r="G107" s="30"/>
      <c r="H107" s="31"/>
      <c r="I107" s="31"/>
      <c r="J107" s="31"/>
      <c r="K107" s="31"/>
      <c r="L107" s="31"/>
      <c r="M107" s="30"/>
    </row>
    <row r="108" spans="2:13" x14ac:dyDescent="0.2">
      <c r="B108" s="27"/>
      <c r="C108" s="27"/>
      <c r="D108" s="27"/>
      <c r="E108" s="27"/>
      <c r="F108" s="27"/>
      <c r="G108" s="30"/>
      <c r="H108" s="31"/>
      <c r="I108" s="31"/>
      <c r="J108" s="31"/>
      <c r="K108" s="31"/>
      <c r="L108" s="31"/>
      <c r="M108" s="30"/>
    </row>
    <row r="109" spans="2:13" x14ac:dyDescent="0.2">
      <c r="B109" s="27"/>
      <c r="C109" s="27"/>
      <c r="D109" s="27"/>
      <c r="E109" s="27"/>
      <c r="F109" s="27"/>
      <c r="G109" s="30"/>
      <c r="H109" s="31"/>
      <c r="I109" s="31"/>
      <c r="J109" s="31"/>
      <c r="K109" s="31"/>
      <c r="L109" s="31"/>
      <c r="M109" s="30"/>
    </row>
    <row r="110" spans="2:13" x14ac:dyDescent="0.2">
      <c r="B110" s="27"/>
      <c r="C110" s="27"/>
      <c r="D110" s="27"/>
      <c r="E110" s="27"/>
      <c r="F110" s="27"/>
      <c r="G110" s="30"/>
      <c r="H110" s="31"/>
      <c r="I110" s="31"/>
      <c r="J110" s="31"/>
      <c r="K110" s="31"/>
      <c r="L110" s="31"/>
      <c r="M110" s="30"/>
    </row>
    <row r="111" spans="2:13" x14ac:dyDescent="0.2">
      <c r="B111" s="27"/>
      <c r="C111" s="27"/>
      <c r="D111" s="27"/>
      <c r="E111" s="27"/>
      <c r="F111" s="27"/>
      <c r="G111" s="30"/>
      <c r="H111" s="30"/>
      <c r="I111" s="30"/>
      <c r="J111" s="30"/>
      <c r="K111" s="30"/>
      <c r="L111" s="30"/>
      <c r="M111" s="30"/>
    </row>
    <row r="112" spans="2:13" x14ac:dyDescent="0.2">
      <c r="B112" s="27"/>
      <c r="C112" s="27"/>
      <c r="D112" s="27"/>
      <c r="E112" s="27"/>
      <c r="F112" s="27"/>
      <c r="G112" s="30"/>
      <c r="H112" s="30"/>
      <c r="I112" s="30"/>
      <c r="J112" s="30"/>
      <c r="K112" s="30"/>
      <c r="L112" s="30"/>
      <c r="M112" s="30"/>
    </row>
    <row r="113" spans="2:13" x14ac:dyDescent="0.2">
      <c r="B113" s="27"/>
      <c r="C113" s="27"/>
      <c r="D113" s="27"/>
      <c r="E113" s="27"/>
      <c r="F113" s="27"/>
      <c r="G113" s="30"/>
      <c r="H113" s="31"/>
      <c r="I113" s="31"/>
      <c r="J113" s="31"/>
      <c r="K113" s="31"/>
      <c r="L113" s="31"/>
      <c r="M113" s="30"/>
    </row>
    <row r="114" spans="2:13" x14ac:dyDescent="0.2">
      <c r="B114" s="27"/>
      <c r="C114" s="27"/>
      <c r="D114" s="27"/>
      <c r="E114" s="27"/>
      <c r="F114" s="27"/>
      <c r="G114" s="30"/>
      <c r="H114" s="31"/>
      <c r="I114" s="30"/>
      <c r="J114" s="30"/>
      <c r="K114" s="30"/>
      <c r="L114" s="30"/>
      <c r="M114" s="30"/>
    </row>
    <row r="115" spans="2:13" x14ac:dyDescent="0.2">
      <c r="B115" s="27"/>
      <c r="C115" s="27"/>
      <c r="D115" s="27"/>
      <c r="E115" s="27"/>
      <c r="F115" s="27"/>
      <c r="G115" s="30"/>
      <c r="H115" s="30"/>
      <c r="I115" s="30"/>
      <c r="J115" s="30"/>
      <c r="K115" s="30"/>
      <c r="L115" s="30"/>
      <c r="M115" s="30"/>
    </row>
    <row r="116" spans="2:13" x14ac:dyDescent="0.2">
      <c r="B116" s="32"/>
      <c r="C116" s="27"/>
      <c r="D116" s="27"/>
      <c r="E116" s="27"/>
      <c r="F116" s="27"/>
      <c r="G116" s="30"/>
      <c r="H116" s="31"/>
      <c r="I116" s="31"/>
      <c r="J116" s="31"/>
      <c r="K116" s="31"/>
      <c r="L116" s="31"/>
      <c r="M116" s="30"/>
    </row>
    <row r="117" spans="2:13" x14ac:dyDescent="0.2">
      <c r="B117" s="27"/>
      <c r="C117" s="27"/>
      <c r="D117" s="27"/>
      <c r="E117" s="27"/>
      <c r="F117" s="27"/>
      <c r="G117" s="30"/>
      <c r="H117" s="30"/>
      <c r="I117" s="30"/>
      <c r="J117" s="30"/>
      <c r="K117" s="30"/>
      <c r="L117" s="30"/>
      <c r="M117" s="30"/>
    </row>
    <row r="118" spans="2:13" x14ac:dyDescent="0.2">
      <c r="B118" s="27"/>
      <c r="C118" s="27"/>
      <c r="D118" s="27"/>
      <c r="E118" s="27"/>
      <c r="F118" s="27"/>
      <c r="G118" s="30"/>
      <c r="H118" s="30"/>
      <c r="I118" s="30"/>
      <c r="J118" s="30"/>
      <c r="K118" s="30"/>
      <c r="L118" s="30"/>
      <c r="M118" s="30"/>
    </row>
    <row r="119" spans="2:13" x14ac:dyDescent="0.2">
      <c r="B119" s="32"/>
      <c r="C119" s="27"/>
      <c r="D119" s="27"/>
      <c r="E119" s="27"/>
      <c r="F119" s="27"/>
      <c r="G119" s="30"/>
      <c r="H119" s="30"/>
      <c r="I119" s="30"/>
      <c r="J119" s="30"/>
      <c r="K119" s="30"/>
      <c r="L119" s="30"/>
      <c r="M119" s="30"/>
    </row>
    <row r="120" spans="2:13" x14ac:dyDescent="0.2">
      <c r="B120" s="27"/>
      <c r="C120" s="27"/>
      <c r="D120" s="27"/>
      <c r="E120" s="27"/>
      <c r="F120" s="27"/>
      <c r="G120" s="30"/>
      <c r="H120" s="31"/>
      <c r="I120" s="31"/>
      <c r="J120" s="31"/>
      <c r="K120" s="31"/>
      <c r="L120" s="31"/>
      <c r="M120" s="30"/>
    </row>
    <row r="121" spans="2:13" x14ac:dyDescent="0.2">
      <c r="B121" s="27"/>
      <c r="C121" s="27"/>
      <c r="D121" s="27"/>
      <c r="E121" s="27"/>
      <c r="F121" s="27"/>
      <c r="G121" s="30"/>
      <c r="H121" s="31"/>
      <c r="I121" s="31"/>
      <c r="J121" s="31"/>
      <c r="K121" s="31"/>
      <c r="L121" s="31"/>
      <c r="M121" s="30"/>
    </row>
    <row r="122" spans="2:13" x14ac:dyDescent="0.2">
      <c r="B122" s="27"/>
      <c r="C122" s="27"/>
      <c r="D122" s="27"/>
      <c r="E122" s="27"/>
      <c r="F122" s="27"/>
      <c r="G122" s="30"/>
      <c r="H122" s="31"/>
      <c r="I122" s="31"/>
      <c r="J122" s="31"/>
      <c r="K122" s="31"/>
      <c r="L122" s="31"/>
      <c r="M122" s="30"/>
    </row>
    <row r="123" spans="2:13" x14ac:dyDescent="0.2">
      <c r="B123" s="27"/>
      <c r="C123" s="27"/>
      <c r="D123" s="27"/>
      <c r="E123" s="27"/>
      <c r="F123" s="27"/>
      <c r="G123" s="30"/>
      <c r="H123" s="30"/>
      <c r="I123" s="30"/>
      <c r="J123" s="30"/>
      <c r="K123" s="30"/>
      <c r="L123" s="30"/>
      <c r="M123" s="30"/>
    </row>
    <row r="124" spans="2:13" x14ac:dyDescent="0.2">
      <c r="B124" s="27"/>
      <c r="C124" s="27"/>
      <c r="D124" s="27"/>
      <c r="E124" s="27"/>
      <c r="F124" s="27"/>
      <c r="G124" s="30"/>
      <c r="H124" s="30"/>
      <c r="I124" s="30"/>
      <c r="J124" s="30"/>
      <c r="K124" s="30"/>
      <c r="L124" s="30"/>
      <c r="M124" s="30"/>
    </row>
    <row r="125" spans="2:13" x14ac:dyDescent="0.2">
      <c r="B125" s="27"/>
      <c r="C125" s="27"/>
      <c r="D125" s="27"/>
      <c r="E125" s="27"/>
      <c r="F125" s="27"/>
      <c r="G125" s="30"/>
      <c r="H125" s="31"/>
      <c r="I125" s="31"/>
      <c r="J125" s="31"/>
      <c r="K125" s="31"/>
      <c r="L125" s="31"/>
      <c r="M125" s="30"/>
    </row>
    <row r="126" spans="2:13" x14ac:dyDescent="0.2">
      <c r="B126" s="27"/>
      <c r="C126" s="27"/>
      <c r="D126" s="27"/>
      <c r="E126" s="27"/>
      <c r="F126" s="27"/>
      <c r="G126" s="30"/>
      <c r="H126" s="30"/>
      <c r="I126" s="30"/>
      <c r="J126" s="30"/>
      <c r="K126" s="30"/>
      <c r="L126" s="30"/>
      <c r="M126" s="30"/>
    </row>
    <row r="127" spans="2:13" x14ac:dyDescent="0.2">
      <c r="B127" s="27"/>
      <c r="C127" s="27"/>
      <c r="D127" s="27"/>
      <c r="E127" s="27"/>
      <c r="F127" s="27"/>
      <c r="G127" s="30"/>
      <c r="H127" s="30"/>
      <c r="I127" s="30"/>
      <c r="J127" s="30"/>
      <c r="K127" s="30"/>
      <c r="L127" s="30"/>
      <c r="M127" s="30"/>
    </row>
    <row r="128" spans="2:13" x14ac:dyDescent="0.2">
      <c r="B128" s="27"/>
      <c r="C128" s="27"/>
      <c r="D128" s="27"/>
      <c r="E128" s="27"/>
      <c r="F128" s="27"/>
      <c r="G128" s="30"/>
      <c r="H128" s="30"/>
      <c r="I128" s="30"/>
      <c r="J128" s="30"/>
      <c r="K128" s="30"/>
      <c r="L128" s="30"/>
      <c r="M128" s="30"/>
    </row>
    <row r="129" spans="2:13" x14ac:dyDescent="0.2">
      <c r="B129" s="27"/>
      <c r="C129" s="27"/>
      <c r="D129" s="27"/>
      <c r="E129" s="27"/>
      <c r="F129" s="27"/>
      <c r="G129" s="30"/>
      <c r="H129" s="30"/>
      <c r="I129" s="30"/>
      <c r="J129" s="30"/>
      <c r="K129" s="30"/>
      <c r="L129" s="30"/>
      <c r="M129" s="30"/>
    </row>
    <row r="130" spans="2:13" x14ac:dyDescent="0.2">
      <c r="B130" s="27"/>
      <c r="C130" s="27"/>
      <c r="D130" s="27"/>
      <c r="E130" s="27"/>
      <c r="F130" s="27"/>
      <c r="G130" s="30"/>
      <c r="H130" s="30"/>
      <c r="I130" s="30"/>
      <c r="J130" s="30"/>
      <c r="K130" s="30"/>
      <c r="L130" s="30"/>
      <c r="M130" s="30"/>
    </row>
    <row r="131" spans="2:13" x14ac:dyDescent="0.2">
      <c r="B131" s="27"/>
      <c r="C131" s="27"/>
      <c r="D131" s="27"/>
      <c r="E131" s="27"/>
      <c r="F131" s="27"/>
      <c r="G131" s="30"/>
      <c r="H131" s="30"/>
      <c r="I131" s="30"/>
      <c r="J131" s="30"/>
      <c r="K131" s="30"/>
      <c r="L131" s="30"/>
      <c r="M131" s="30"/>
    </row>
    <row r="132" spans="2:13" x14ac:dyDescent="0.2">
      <c r="B132" s="27"/>
      <c r="C132" s="27"/>
      <c r="D132" s="27"/>
      <c r="E132" s="27"/>
      <c r="F132" s="27"/>
      <c r="G132" s="30"/>
      <c r="H132" s="30"/>
      <c r="I132" s="30"/>
      <c r="J132" s="30"/>
      <c r="K132" s="30"/>
      <c r="L132" s="30"/>
      <c r="M132" s="30"/>
    </row>
    <row r="133" spans="2:13" x14ac:dyDescent="0.2">
      <c r="B133" s="27"/>
      <c r="C133" s="27"/>
      <c r="D133" s="27"/>
      <c r="E133" s="27"/>
      <c r="F133" s="27"/>
      <c r="G133" s="30"/>
      <c r="H133" s="30"/>
      <c r="I133" s="30"/>
      <c r="J133" s="30"/>
      <c r="K133" s="30"/>
      <c r="L133" s="30"/>
      <c r="M133" s="30"/>
    </row>
    <row r="134" spans="2:13" x14ac:dyDescent="0.2">
      <c r="B134" s="27"/>
      <c r="C134" s="27"/>
      <c r="D134" s="27"/>
      <c r="E134" s="27"/>
      <c r="F134" s="27"/>
      <c r="G134" s="30"/>
      <c r="H134" s="30"/>
      <c r="I134" s="30"/>
      <c r="J134" s="30"/>
      <c r="K134" s="30"/>
      <c r="L134" s="30"/>
      <c r="M134" s="30"/>
    </row>
    <row r="135" spans="2:13" x14ac:dyDescent="0.2">
      <c r="B135" s="27"/>
      <c r="C135" s="27"/>
      <c r="D135" s="27"/>
      <c r="E135" s="27"/>
      <c r="F135" s="27"/>
      <c r="G135" s="30"/>
      <c r="H135" s="30"/>
      <c r="I135" s="30"/>
      <c r="J135" s="30"/>
      <c r="K135" s="30"/>
      <c r="L135" s="30"/>
      <c r="M135" s="30"/>
    </row>
    <row r="136" spans="2:13" x14ac:dyDescent="0.2">
      <c r="B136" s="27"/>
      <c r="C136" s="27"/>
      <c r="D136" s="27"/>
      <c r="E136" s="27"/>
      <c r="F136" s="27"/>
      <c r="G136" s="30"/>
      <c r="H136" s="30"/>
      <c r="I136" s="30"/>
      <c r="J136" s="30"/>
      <c r="K136" s="30"/>
      <c r="L136" s="30"/>
      <c r="M136" s="30"/>
    </row>
    <row r="137" spans="2:13" x14ac:dyDescent="0.2">
      <c r="B137" s="27"/>
      <c r="C137" s="27"/>
      <c r="D137" s="27"/>
      <c r="E137" s="27"/>
      <c r="F137" s="27"/>
      <c r="G137" s="30"/>
      <c r="H137" s="30"/>
      <c r="I137" s="30"/>
      <c r="J137" s="30"/>
      <c r="K137" s="30"/>
      <c r="L137" s="30"/>
      <c r="M137" s="30"/>
    </row>
    <row r="138" spans="2:13" x14ac:dyDescent="0.2">
      <c r="B138" s="27"/>
      <c r="C138" s="27"/>
      <c r="D138" s="27"/>
      <c r="E138" s="27"/>
      <c r="F138" s="27"/>
      <c r="G138" s="30"/>
      <c r="H138" s="30"/>
      <c r="I138" s="30"/>
      <c r="J138" s="30"/>
      <c r="K138" s="30"/>
      <c r="L138" s="30"/>
      <c r="M138" s="30"/>
    </row>
    <row r="139" spans="2:13" x14ac:dyDescent="0.2">
      <c r="B139" s="27"/>
      <c r="C139" s="27"/>
      <c r="D139" s="27"/>
      <c r="E139" s="27"/>
      <c r="F139" s="27"/>
      <c r="G139" s="30"/>
      <c r="H139" s="30"/>
      <c r="I139" s="30"/>
      <c r="J139" s="30"/>
      <c r="K139" s="30"/>
      <c r="L139" s="30"/>
      <c r="M139" s="30"/>
    </row>
    <row r="140" spans="2:13" x14ac:dyDescent="0.2">
      <c r="B140" s="27"/>
      <c r="C140" s="27"/>
      <c r="D140" s="27"/>
      <c r="E140" s="27"/>
      <c r="F140" s="27"/>
      <c r="G140" s="30"/>
      <c r="H140" s="30"/>
      <c r="I140" s="30"/>
      <c r="J140" s="30"/>
      <c r="K140" s="30"/>
      <c r="L140" s="30"/>
      <c r="M140" s="30"/>
    </row>
    <row r="141" spans="2:13" x14ac:dyDescent="0.2">
      <c r="B141" s="27"/>
      <c r="C141" s="27"/>
      <c r="D141" s="27"/>
      <c r="E141" s="27"/>
      <c r="F141" s="27"/>
      <c r="G141" s="30"/>
      <c r="H141" s="30"/>
      <c r="I141" s="30"/>
      <c r="J141" s="30"/>
      <c r="K141" s="30"/>
      <c r="L141" s="30"/>
      <c r="M141" s="30"/>
    </row>
    <row r="142" spans="2:13" x14ac:dyDescent="0.2">
      <c r="B142" s="27"/>
      <c r="C142" s="27"/>
      <c r="D142" s="27"/>
      <c r="E142" s="27"/>
      <c r="F142" s="27"/>
      <c r="G142" s="30"/>
      <c r="H142" s="30"/>
      <c r="I142" s="30"/>
      <c r="J142" s="30"/>
      <c r="K142" s="30"/>
      <c r="L142" s="30"/>
      <c r="M142" s="30"/>
    </row>
    <row r="143" spans="2:13" x14ac:dyDescent="0.2">
      <c r="B143" s="27"/>
      <c r="C143" s="27"/>
      <c r="D143" s="27"/>
      <c r="E143" s="27"/>
      <c r="F143" s="27"/>
      <c r="G143" s="30"/>
      <c r="H143" s="30"/>
      <c r="I143" s="30"/>
      <c r="J143" s="30"/>
      <c r="K143" s="30"/>
      <c r="L143" s="30"/>
      <c r="M143" s="30"/>
    </row>
    <row r="144" spans="2:13" x14ac:dyDescent="0.2">
      <c r="B144" s="27"/>
      <c r="C144" s="27"/>
      <c r="D144" s="27"/>
      <c r="E144" s="27"/>
      <c r="F144" s="27"/>
      <c r="G144" s="30"/>
      <c r="H144" s="30"/>
      <c r="I144" s="30"/>
      <c r="J144" s="30"/>
      <c r="K144" s="30"/>
      <c r="L144" s="30"/>
      <c r="M144" s="30"/>
    </row>
    <row r="145" spans="2:13" x14ac:dyDescent="0.2">
      <c r="B145" s="27"/>
      <c r="C145" s="27"/>
      <c r="D145" s="27"/>
      <c r="E145" s="27"/>
      <c r="F145" s="27"/>
      <c r="G145" s="30"/>
      <c r="H145" s="30"/>
      <c r="I145" s="30"/>
      <c r="J145" s="30"/>
      <c r="K145" s="30"/>
      <c r="L145" s="30"/>
      <c r="M145" s="30"/>
    </row>
    <row r="146" spans="2:13" x14ac:dyDescent="0.2">
      <c r="B146" s="27"/>
      <c r="C146" s="27"/>
      <c r="D146" s="27"/>
      <c r="E146" s="27"/>
      <c r="F146" s="27"/>
      <c r="G146" s="30"/>
      <c r="H146" s="30"/>
      <c r="I146" s="30"/>
      <c r="J146" s="30"/>
      <c r="K146" s="30"/>
      <c r="L146" s="30"/>
      <c r="M146" s="30"/>
    </row>
    <row r="147" spans="2:13" x14ac:dyDescent="0.2">
      <c r="B147" s="27"/>
      <c r="C147" s="27"/>
      <c r="D147" s="27"/>
      <c r="E147" s="27"/>
      <c r="F147" s="27"/>
      <c r="G147" s="30"/>
      <c r="H147" s="30"/>
      <c r="I147" s="30"/>
      <c r="J147" s="30"/>
      <c r="K147" s="30"/>
      <c r="L147" s="30"/>
      <c r="M147" s="30"/>
    </row>
    <row r="148" spans="2:13" x14ac:dyDescent="0.2">
      <c r="B148" s="27"/>
      <c r="C148" s="27"/>
      <c r="D148" s="27"/>
      <c r="E148" s="27"/>
      <c r="F148" s="27"/>
      <c r="G148" s="30"/>
      <c r="H148" s="30"/>
      <c r="I148" s="30"/>
      <c r="J148" s="30"/>
      <c r="K148" s="30"/>
      <c r="L148" s="30"/>
      <c r="M148" s="30"/>
    </row>
    <row r="149" spans="2:13" x14ac:dyDescent="0.2">
      <c r="B149" s="27"/>
      <c r="C149" s="27"/>
      <c r="D149" s="27"/>
      <c r="E149" s="27"/>
      <c r="F149" s="27"/>
      <c r="G149" s="30"/>
      <c r="H149" s="30"/>
      <c r="I149" s="30"/>
      <c r="J149" s="30"/>
      <c r="K149" s="30"/>
      <c r="L149" s="30"/>
      <c r="M149" s="30"/>
    </row>
    <row r="150" spans="2:13" x14ac:dyDescent="0.2">
      <c r="B150" s="27"/>
      <c r="C150" s="27"/>
      <c r="D150" s="27"/>
      <c r="E150" s="27"/>
      <c r="F150" s="27"/>
      <c r="G150" s="30"/>
      <c r="H150" s="30"/>
      <c r="I150" s="30"/>
      <c r="J150" s="30"/>
      <c r="K150" s="30"/>
      <c r="L150" s="30"/>
      <c r="M150" s="30"/>
    </row>
    <row r="151" spans="2:13" x14ac:dyDescent="0.2">
      <c r="B151" s="27"/>
      <c r="C151" s="27"/>
      <c r="D151" s="27"/>
      <c r="E151" s="27"/>
      <c r="F151" s="27"/>
      <c r="G151" s="30"/>
      <c r="H151" s="30"/>
      <c r="I151" s="30"/>
      <c r="J151" s="30"/>
      <c r="K151" s="30"/>
      <c r="L151" s="30"/>
      <c r="M151" s="30"/>
    </row>
    <row r="152" spans="2:13" x14ac:dyDescent="0.2">
      <c r="B152" s="28"/>
      <c r="C152" s="28"/>
      <c r="D152" s="28"/>
      <c r="E152" s="28"/>
      <c r="F152" s="28"/>
      <c r="G152" s="30"/>
      <c r="H152" s="30"/>
      <c r="I152" s="30"/>
      <c r="J152" s="30"/>
      <c r="K152" s="30"/>
      <c r="L152" s="30"/>
      <c r="M152" s="30"/>
    </row>
    <row r="153" spans="2:13" x14ac:dyDescent="0.2">
      <c r="B153" s="28"/>
      <c r="C153" s="28"/>
      <c r="D153" s="28"/>
      <c r="E153" s="28"/>
      <c r="F153" s="28"/>
      <c r="G153" s="30"/>
      <c r="H153" s="30"/>
      <c r="I153" s="30"/>
      <c r="J153" s="30"/>
      <c r="K153" s="30"/>
      <c r="L153" s="30"/>
      <c r="M153" s="30"/>
    </row>
    <row r="154" spans="2:13" x14ac:dyDescent="0.2">
      <c r="B154" s="28"/>
      <c r="C154" s="28"/>
      <c r="D154" s="28"/>
      <c r="E154" s="28"/>
      <c r="F154" s="28"/>
      <c r="G154" s="30"/>
      <c r="H154" s="30"/>
      <c r="I154" s="30"/>
      <c r="J154" s="30"/>
      <c r="K154" s="30"/>
      <c r="L154" s="30"/>
      <c r="M154" s="30"/>
    </row>
    <row r="155" spans="2:13" x14ac:dyDescent="0.2">
      <c r="B155" s="28"/>
      <c r="C155" s="28"/>
      <c r="D155" s="28"/>
      <c r="E155" s="28"/>
      <c r="F155" s="28"/>
    </row>
    <row r="156" spans="2:13" x14ac:dyDescent="0.2">
      <c r="B156" s="29"/>
      <c r="C156" s="28"/>
      <c r="D156" s="28"/>
      <c r="E156" s="28"/>
      <c r="F156" s="28"/>
    </row>
    <row r="157" spans="2:13" x14ac:dyDescent="0.2">
      <c r="B157" s="29"/>
      <c r="C157" s="28"/>
      <c r="D157" s="28"/>
      <c r="E157" s="28"/>
      <c r="F157" s="28"/>
    </row>
    <row r="158" spans="2:13" x14ac:dyDescent="0.2">
      <c r="B158" s="29"/>
      <c r="C158" s="28"/>
      <c r="D158" s="28"/>
      <c r="E158" s="28"/>
      <c r="F158" s="28"/>
    </row>
    <row r="159" spans="2:13" x14ac:dyDescent="0.2">
      <c r="B159" s="28"/>
      <c r="C159" s="28"/>
      <c r="D159" s="28"/>
      <c r="E159" s="28"/>
      <c r="F159" s="28"/>
    </row>
    <row r="160" spans="2:13" x14ac:dyDescent="0.2">
      <c r="B160" s="28"/>
      <c r="C160" s="28"/>
      <c r="D160" s="28"/>
      <c r="E160" s="28"/>
      <c r="F160" s="28"/>
    </row>
    <row r="161" spans="2:6" x14ac:dyDescent="0.2">
      <c r="B161" s="29"/>
      <c r="C161" s="28"/>
      <c r="D161" s="28"/>
      <c r="E161" s="28"/>
      <c r="F161" s="28"/>
    </row>
    <row r="162" spans="2:6" x14ac:dyDescent="0.2">
      <c r="B162" s="27"/>
      <c r="C162" s="27"/>
      <c r="D162" s="27"/>
      <c r="E162" s="27"/>
      <c r="F162" s="27"/>
    </row>
    <row r="163" spans="2:6" x14ac:dyDescent="0.2">
      <c r="B163" s="27"/>
      <c r="C163" s="27"/>
      <c r="D163" s="27"/>
      <c r="E163" s="27"/>
      <c r="F163" s="27"/>
    </row>
  </sheetData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K557"/>
  <sheetViews>
    <sheetView tabSelected="1" topLeftCell="A223" zoomScaleNormal="100" workbookViewId="0">
      <selection activeCell="F6" sqref="F6"/>
    </sheetView>
  </sheetViews>
  <sheetFormatPr defaultRowHeight="12.75" x14ac:dyDescent="0.2"/>
  <cols>
    <col min="1" max="3" width="9.140625" style="1"/>
    <col min="4" max="4" width="10.5703125" style="1" bestFit="1" customWidth="1"/>
    <col min="5" max="16384" width="9.140625" style="1"/>
  </cols>
  <sheetData>
    <row r="16" spans="2:8" ht="25.5" x14ac:dyDescent="0.35">
      <c r="B16" s="26" t="s">
        <v>154</v>
      </c>
      <c r="C16" s="26"/>
      <c r="D16" s="25"/>
      <c r="E16" s="25"/>
      <c r="F16" s="25"/>
      <c r="G16" s="25"/>
      <c r="H16" s="25"/>
    </row>
    <row r="20" spans="3:6" x14ac:dyDescent="0.2">
      <c r="F20" s="1" t="s">
        <v>59</v>
      </c>
    </row>
    <row r="25" spans="3:6" ht="25.5" x14ac:dyDescent="0.35">
      <c r="C25" s="24" t="s">
        <v>153</v>
      </c>
    </row>
    <row r="39" spans="4:6" ht="19.5" x14ac:dyDescent="0.25">
      <c r="D39" s="23" t="s">
        <v>152</v>
      </c>
      <c r="F39" s="22">
        <v>2014</v>
      </c>
    </row>
    <row r="54" spans="1:8" x14ac:dyDescent="0.2">
      <c r="A54" s="3"/>
      <c r="B54" s="3" t="s">
        <v>151</v>
      </c>
    </row>
    <row r="56" spans="1:8" x14ac:dyDescent="0.2">
      <c r="H56" s="7" t="s">
        <v>150</v>
      </c>
    </row>
    <row r="59" spans="1:8" x14ac:dyDescent="0.2">
      <c r="B59" s="1" t="s">
        <v>149</v>
      </c>
      <c r="H59" s="21" t="s">
        <v>148</v>
      </c>
    </row>
    <row r="60" spans="1:8" x14ac:dyDescent="0.2">
      <c r="H60" s="21"/>
    </row>
    <row r="61" spans="1:8" x14ac:dyDescent="0.2">
      <c r="H61" s="21"/>
    </row>
    <row r="62" spans="1:8" x14ac:dyDescent="0.2">
      <c r="H62" s="21"/>
    </row>
    <row r="63" spans="1:8" x14ac:dyDescent="0.2">
      <c r="B63" s="1" t="s">
        <v>147</v>
      </c>
      <c r="H63" s="21" t="s">
        <v>146</v>
      </c>
    </row>
    <row r="64" spans="1:8" x14ac:dyDescent="0.2">
      <c r="H64" s="21"/>
    </row>
    <row r="65" spans="2:8" x14ac:dyDescent="0.2">
      <c r="H65" s="21"/>
    </row>
    <row r="66" spans="2:8" x14ac:dyDescent="0.2">
      <c r="H66" s="21"/>
    </row>
    <row r="67" spans="2:8" x14ac:dyDescent="0.2">
      <c r="B67" s="1" t="s">
        <v>145</v>
      </c>
      <c r="H67" s="21" t="s">
        <v>144</v>
      </c>
    </row>
    <row r="68" spans="2:8" x14ac:dyDescent="0.2">
      <c r="H68" s="21"/>
    </row>
    <row r="69" spans="2:8" x14ac:dyDescent="0.2">
      <c r="H69" s="21"/>
    </row>
    <row r="70" spans="2:8" x14ac:dyDescent="0.2">
      <c r="H70" s="21"/>
    </row>
    <row r="71" spans="2:8" x14ac:dyDescent="0.2">
      <c r="B71" s="1" t="s">
        <v>143</v>
      </c>
      <c r="H71" s="21" t="s">
        <v>142</v>
      </c>
    </row>
    <row r="72" spans="2:8" x14ac:dyDescent="0.2">
      <c r="H72" s="21"/>
    </row>
    <row r="73" spans="2:8" x14ac:dyDescent="0.2">
      <c r="H73" s="21"/>
    </row>
    <row r="74" spans="2:8" x14ac:dyDescent="0.2">
      <c r="H74" s="21"/>
    </row>
    <row r="75" spans="2:8" x14ac:dyDescent="0.2">
      <c r="B75" s="1" t="s">
        <v>141</v>
      </c>
      <c r="H75" s="21" t="s">
        <v>140</v>
      </c>
    </row>
    <row r="76" spans="2:8" x14ac:dyDescent="0.2">
      <c r="H76" s="21"/>
    </row>
    <row r="77" spans="2:8" x14ac:dyDescent="0.2">
      <c r="H77" s="21"/>
    </row>
    <row r="78" spans="2:8" x14ac:dyDescent="0.2">
      <c r="H78" s="21"/>
    </row>
    <row r="79" spans="2:8" x14ac:dyDescent="0.2">
      <c r="B79" s="1" t="s">
        <v>139</v>
      </c>
      <c r="H79" s="21" t="s">
        <v>138</v>
      </c>
    </row>
    <row r="80" spans="2:8" x14ac:dyDescent="0.2">
      <c r="H80" s="21"/>
    </row>
    <row r="81" spans="2:8" x14ac:dyDescent="0.2">
      <c r="B81" s="1" t="s">
        <v>137</v>
      </c>
      <c r="H81" s="21"/>
    </row>
    <row r="82" spans="2:8" x14ac:dyDescent="0.2">
      <c r="B82" s="1" t="s">
        <v>136</v>
      </c>
      <c r="H82" s="21"/>
    </row>
    <row r="83" spans="2:8" x14ac:dyDescent="0.2">
      <c r="H83" s="21"/>
    </row>
    <row r="84" spans="2:8" x14ac:dyDescent="0.2">
      <c r="C84" s="1" t="s">
        <v>3</v>
      </c>
      <c r="H84" s="20"/>
    </row>
    <row r="85" spans="2:8" x14ac:dyDescent="0.2">
      <c r="H85" s="20"/>
    </row>
    <row r="86" spans="2:8" x14ac:dyDescent="0.2">
      <c r="C86" s="1" t="s">
        <v>2</v>
      </c>
    </row>
    <row r="88" spans="2:8" x14ac:dyDescent="0.2">
      <c r="C88" s="1" t="s">
        <v>135</v>
      </c>
    </row>
    <row r="110" spans="1:1" x14ac:dyDescent="0.2">
      <c r="A110" s="3" t="s">
        <v>134</v>
      </c>
    </row>
    <row r="113" spans="1:4" x14ac:dyDescent="0.2">
      <c r="A113" s="1" t="s">
        <v>133</v>
      </c>
    </row>
    <row r="114" spans="1:4" x14ac:dyDescent="0.2">
      <c r="A114" s="1" t="s">
        <v>132</v>
      </c>
    </row>
    <row r="115" spans="1:4" x14ac:dyDescent="0.2">
      <c r="A115" s="1" t="s">
        <v>131</v>
      </c>
    </row>
    <row r="117" spans="1:4" x14ac:dyDescent="0.2">
      <c r="D117" s="1" t="s">
        <v>59</v>
      </c>
    </row>
    <row r="118" spans="1:4" x14ac:dyDescent="0.2">
      <c r="A118" s="1" t="s">
        <v>130</v>
      </c>
    </row>
    <row r="119" spans="1:4" x14ac:dyDescent="0.2">
      <c r="A119" s="1" t="s">
        <v>129</v>
      </c>
    </row>
    <row r="122" spans="1:4" x14ac:dyDescent="0.2">
      <c r="A122" s="1" t="s">
        <v>128</v>
      </c>
    </row>
    <row r="123" spans="1:4" x14ac:dyDescent="0.2">
      <c r="A123" s="1" t="s">
        <v>127</v>
      </c>
    </row>
    <row r="126" spans="1:4" x14ac:dyDescent="0.2">
      <c r="A126" s="1" t="s">
        <v>126</v>
      </c>
    </row>
    <row r="127" spans="1:4" x14ac:dyDescent="0.2">
      <c r="A127" s="1" t="s">
        <v>125</v>
      </c>
    </row>
    <row r="165" spans="1:9" x14ac:dyDescent="0.2">
      <c r="E165" s="2">
        <v>1</v>
      </c>
    </row>
    <row r="166" spans="1:9" x14ac:dyDescent="0.2">
      <c r="A166" s="3" t="s">
        <v>124</v>
      </c>
    </row>
    <row r="167" spans="1:9" x14ac:dyDescent="0.2">
      <c r="A167" s="3"/>
    </row>
    <row r="168" spans="1:9" x14ac:dyDescent="0.2">
      <c r="A168" s="3"/>
    </row>
    <row r="169" spans="1:9" x14ac:dyDescent="0.2">
      <c r="A169" s="3" t="s">
        <v>123</v>
      </c>
    </row>
    <row r="170" spans="1:9" x14ac:dyDescent="0.2">
      <c r="A170" s="3"/>
    </row>
    <row r="172" spans="1:9" x14ac:dyDescent="0.2">
      <c r="A172" s="12" t="s">
        <v>122</v>
      </c>
      <c r="B172" s="12"/>
      <c r="C172" s="12"/>
      <c r="D172" s="12"/>
      <c r="E172" s="12"/>
      <c r="F172" s="12"/>
      <c r="G172" s="12"/>
      <c r="H172" s="12"/>
      <c r="I172" s="12"/>
    </row>
    <row r="173" spans="1:9" x14ac:dyDescent="0.2">
      <c r="A173" s="12" t="s">
        <v>121</v>
      </c>
      <c r="B173" s="12"/>
      <c r="C173" s="12"/>
      <c r="D173" s="12"/>
      <c r="E173" s="12"/>
      <c r="F173" s="12"/>
      <c r="G173" s="12"/>
      <c r="H173" s="12"/>
      <c r="I173" s="12"/>
    </row>
    <row r="174" spans="1:9" x14ac:dyDescent="0.2">
      <c r="A174" s="19"/>
      <c r="B174" s="12"/>
      <c r="C174" s="12"/>
      <c r="D174" s="12"/>
      <c r="E174" s="12"/>
      <c r="F174" s="12"/>
      <c r="G174" s="12"/>
      <c r="H174" s="12"/>
      <c r="I174" s="12"/>
    </row>
    <row r="175" spans="1:9" x14ac:dyDescent="0.2">
      <c r="A175" s="12"/>
      <c r="B175" s="12"/>
      <c r="C175" s="12"/>
      <c r="D175" s="12"/>
      <c r="E175" s="12"/>
      <c r="F175" s="12"/>
      <c r="G175" s="12"/>
      <c r="H175" s="12"/>
      <c r="I175" s="12"/>
    </row>
    <row r="176" spans="1:9" x14ac:dyDescent="0.2">
      <c r="A176" s="12" t="s">
        <v>120</v>
      </c>
      <c r="B176" s="12"/>
      <c r="C176" s="12"/>
      <c r="D176" s="12"/>
      <c r="E176" s="12"/>
      <c r="F176" s="12"/>
      <c r="G176" s="12"/>
      <c r="H176" s="12"/>
      <c r="I176" s="12"/>
    </row>
    <row r="177" spans="1:9" x14ac:dyDescent="0.2">
      <c r="A177" s="12" t="s">
        <v>119</v>
      </c>
      <c r="B177" s="12"/>
      <c r="C177" s="12"/>
      <c r="D177" s="12"/>
      <c r="E177" s="12"/>
      <c r="F177" s="12"/>
      <c r="G177" s="12"/>
      <c r="H177" s="12"/>
      <c r="I177" s="12"/>
    </row>
    <row r="178" spans="1:9" x14ac:dyDescent="0.2">
      <c r="A178" s="12"/>
      <c r="B178" s="12"/>
      <c r="C178" s="12"/>
      <c r="D178" s="12"/>
      <c r="E178" s="12"/>
      <c r="F178" s="12"/>
      <c r="G178" s="12"/>
      <c r="H178" s="12"/>
      <c r="I178" s="12"/>
    </row>
    <row r="179" spans="1:9" x14ac:dyDescent="0.2">
      <c r="A179" s="12"/>
      <c r="B179" s="12"/>
      <c r="C179" s="12"/>
      <c r="D179" s="12"/>
      <c r="E179" s="12"/>
      <c r="F179" s="12"/>
      <c r="G179" s="12"/>
      <c r="H179" s="12"/>
      <c r="I179" s="12"/>
    </row>
    <row r="180" spans="1:9" x14ac:dyDescent="0.2">
      <c r="A180" s="12" t="s">
        <v>118</v>
      </c>
      <c r="B180" s="12"/>
      <c r="C180" s="12"/>
      <c r="D180" s="12"/>
      <c r="E180" s="12"/>
      <c r="F180" s="12"/>
      <c r="G180" s="12"/>
      <c r="H180" s="12"/>
      <c r="I180" s="12"/>
    </row>
    <row r="181" spans="1:9" x14ac:dyDescent="0.2">
      <c r="A181" s="12"/>
      <c r="B181" s="12"/>
      <c r="C181" s="12"/>
      <c r="D181" s="12"/>
      <c r="E181" s="12"/>
      <c r="F181" s="12"/>
      <c r="G181" s="12"/>
      <c r="H181" s="12"/>
      <c r="I181" s="12"/>
    </row>
    <row r="182" spans="1:9" x14ac:dyDescent="0.2">
      <c r="A182" s="12"/>
      <c r="B182" s="12" t="s">
        <v>51</v>
      </c>
      <c r="C182" s="12"/>
      <c r="D182" s="12"/>
      <c r="E182" s="12">
        <v>175000</v>
      </c>
      <c r="F182" s="12"/>
      <c r="G182" s="12"/>
      <c r="H182" s="12"/>
      <c r="I182" s="12"/>
    </row>
    <row r="183" spans="1:9" x14ac:dyDescent="0.2">
      <c r="A183" s="12"/>
      <c r="B183" s="12"/>
      <c r="C183" s="12"/>
      <c r="D183" s="12"/>
      <c r="E183" s="12"/>
      <c r="F183" s="12"/>
      <c r="G183" s="12"/>
      <c r="H183" s="12"/>
      <c r="I183" s="12"/>
    </row>
    <row r="184" spans="1:9" x14ac:dyDescent="0.2">
      <c r="A184" s="12"/>
      <c r="B184" s="12" t="s">
        <v>117</v>
      </c>
      <c r="C184" s="12"/>
      <c r="D184" s="12"/>
      <c r="E184" s="12">
        <v>15000</v>
      </c>
      <c r="F184" s="12"/>
      <c r="G184" s="12"/>
      <c r="H184" s="12"/>
      <c r="I184" s="12"/>
    </row>
    <row r="185" spans="1:9" x14ac:dyDescent="0.2">
      <c r="A185" s="12"/>
      <c r="B185" s="12"/>
      <c r="C185" s="12"/>
      <c r="D185" s="12"/>
      <c r="E185" s="16"/>
      <c r="F185" s="12"/>
      <c r="G185" s="12"/>
      <c r="H185" s="12"/>
      <c r="I185" s="12"/>
    </row>
    <row r="186" spans="1:9" x14ac:dyDescent="0.2">
      <c r="A186" s="12"/>
      <c r="B186" s="12"/>
      <c r="C186" s="12"/>
      <c r="D186" s="12"/>
      <c r="E186" s="12"/>
      <c r="F186" s="12"/>
      <c r="G186" s="12"/>
      <c r="H186" s="12"/>
      <c r="I186" s="12"/>
    </row>
    <row r="187" spans="1:9" ht="13.5" thickBot="1" x14ac:dyDescent="0.25">
      <c r="A187" s="12"/>
      <c r="B187" s="12" t="s">
        <v>116</v>
      </c>
      <c r="C187" s="12"/>
      <c r="D187" s="12"/>
      <c r="E187" s="18">
        <f>SUM(E182:E185)</f>
        <v>190000</v>
      </c>
      <c r="F187" s="12"/>
      <c r="G187" s="12"/>
      <c r="H187" s="12"/>
      <c r="I187" s="12"/>
    </row>
    <row r="188" spans="1:9" ht="13.5" thickTop="1" x14ac:dyDescent="0.2">
      <c r="A188" s="12"/>
      <c r="B188" s="12"/>
      <c r="C188" s="12"/>
      <c r="D188" s="12"/>
      <c r="E188" s="12"/>
      <c r="F188" s="12"/>
      <c r="G188" s="12"/>
      <c r="H188" s="12"/>
      <c r="I188" s="12"/>
    </row>
    <row r="189" spans="1:9" x14ac:dyDescent="0.2">
      <c r="A189" s="12"/>
      <c r="B189" s="12"/>
      <c r="C189" s="12"/>
      <c r="D189" s="12"/>
      <c r="E189" s="12"/>
      <c r="F189" s="12"/>
      <c r="G189" s="12"/>
      <c r="H189" s="12"/>
      <c r="I189" s="12"/>
    </row>
    <row r="190" spans="1:9" x14ac:dyDescent="0.2">
      <c r="A190" s="12" t="s">
        <v>115</v>
      </c>
      <c r="B190" s="12"/>
      <c r="C190" s="12"/>
      <c r="D190" s="12"/>
      <c r="E190" s="12"/>
      <c r="F190" s="12"/>
      <c r="G190" s="12"/>
      <c r="H190" s="12"/>
      <c r="I190" s="12"/>
    </row>
    <row r="191" spans="1:9" x14ac:dyDescent="0.2">
      <c r="A191" s="12" t="s">
        <v>114</v>
      </c>
      <c r="B191" s="12"/>
      <c r="C191" s="12"/>
      <c r="D191" s="12"/>
      <c r="E191" s="12"/>
      <c r="F191" s="12"/>
      <c r="G191" s="12"/>
      <c r="H191" s="12"/>
      <c r="I191" s="12"/>
    </row>
    <row r="192" spans="1:9" x14ac:dyDescent="0.2">
      <c r="A192" s="12"/>
      <c r="B192" s="12"/>
      <c r="C192" s="12"/>
      <c r="D192" s="12"/>
      <c r="E192" s="12"/>
      <c r="F192" s="12"/>
      <c r="G192" s="12"/>
      <c r="H192" s="12"/>
      <c r="I192" s="12"/>
    </row>
    <row r="193" spans="1:9" x14ac:dyDescent="0.2">
      <c r="A193" s="12"/>
      <c r="B193" s="12"/>
      <c r="C193" s="12"/>
      <c r="D193" s="12"/>
      <c r="E193" s="12"/>
      <c r="F193" s="12"/>
      <c r="G193" s="12"/>
      <c r="H193" s="12"/>
      <c r="I193" s="12"/>
    </row>
    <row r="194" spans="1:9" x14ac:dyDescent="0.2">
      <c r="A194" s="12" t="s">
        <v>113</v>
      </c>
      <c r="B194" s="12"/>
      <c r="C194" s="12"/>
      <c r="D194" s="12"/>
      <c r="E194" s="12"/>
      <c r="F194" s="12"/>
      <c r="G194" s="12"/>
      <c r="H194" s="12"/>
      <c r="I194" s="12"/>
    </row>
    <row r="195" spans="1:9" x14ac:dyDescent="0.2">
      <c r="A195" s="12"/>
      <c r="B195" s="12"/>
      <c r="C195" s="12"/>
      <c r="D195" s="12"/>
      <c r="E195" s="12"/>
      <c r="F195" s="12"/>
      <c r="G195" s="12"/>
      <c r="H195" s="12"/>
      <c r="I195" s="12"/>
    </row>
    <row r="196" spans="1:9" x14ac:dyDescent="0.2">
      <c r="A196" s="12"/>
      <c r="B196" s="12"/>
      <c r="C196" s="12"/>
      <c r="D196" s="12"/>
      <c r="E196" s="12"/>
      <c r="F196" s="12"/>
      <c r="G196" s="12"/>
      <c r="H196" s="12"/>
      <c r="I196" s="12"/>
    </row>
    <row r="197" spans="1:9" x14ac:dyDescent="0.2">
      <c r="A197" s="12" t="s">
        <v>112</v>
      </c>
      <c r="B197" s="12"/>
      <c r="C197" s="12"/>
      <c r="D197" s="12"/>
      <c r="E197" s="12"/>
      <c r="F197" s="12"/>
      <c r="G197" s="12"/>
      <c r="H197" s="12"/>
      <c r="I197" s="12"/>
    </row>
    <row r="198" spans="1:9" x14ac:dyDescent="0.2">
      <c r="A198" s="12"/>
      <c r="B198" s="12"/>
      <c r="C198" s="12"/>
      <c r="D198" s="12"/>
      <c r="E198" s="12"/>
      <c r="F198" s="12"/>
      <c r="G198" s="12"/>
      <c r="H198" s="12"/>
      <c r="I198" s="12"/>
    </row>
    <row r="199" spans="1:9" x14ac:dyDescent="0.2">
      <c r="A199" s="12"/>
      <c r="B199" s="12"/>
      <c r="C199" s="12"/>
      <c r="D199" s="12"/>
      <c r="E199" s="12"/>
      <c r="F199" s="12"/>
      <c r="G199" s="12"/>
      <c r="H199" s="12"/>
      <c r="I199" s="12"/>
    </row>
    <row r="200" spans="1:9" x14ac:dyDescent="0.2">
      <c r="A200" s="12" t="s">
        <v>111</v>
      </c>
      <c r="B200" s="12"/>
      <c r="C200" s="12"/>
      <c r="D200" s="12"/>
      <c r="E200" s="12"/>
      <c r="F200" s="12"/>
      <c r="G200" s="12"/>
      <c r="H200" s="12"/>
      <c r="I200" s="12"/>
    </row>
    <row r="201" spans="1:9" x14ac:dyDescent="0.2">
      <c r="A201" s="12" t="s">
        <v>110</v>
      </c>
      <c r="B201" s="12"/>
      <c r="C201" s="12"/>
      <c r="D201" s="12"/>
      <c r="E201" s="12"/>
      <c r="F201" s="12"/>
      <c r="G201" s="12"/>
      <c r="H201" s="12"/>
      <c r="I201" s="12"/>
    </row>
    <row r="202" spans="1:9" x14ac:dyDescent="0.2">
      <c r="A202" s="12" t="s">
        <v>109</v>
      </c>
      <c r="B202" s="12"/>
      <c r="C202" s="12"/>
      <c r="D202" s="12"/>
      <c r="E202" s="12"/>
      <c r="F202" s="12"/>
      <c r="G202" s="12"/>
      <c r="H202" s="12"/>
      <c r="I202" s="12"/>
    </row>
    <row r="203" spans="1:9" x14ac:dyDescent="0.2">
      <c r="A203" s="12" t="s">
        <v>108</v>
      </c>
      <c r="B203" s="12"/>
      <c r="C203" s="12"/>
      <c r="D203" s="12"/>
      <c r="E203" s="12"/>
      <c r="F203" s="12"/>
      <c r="G203" s="12"/>
      <c r="H203" s="12"/>
      <c r="I203" s="12"/>
    </row>
    <row r="204" spans="1:9" x14ac:dyDescent="0.2">
      <c r="A204" s="12"/>
      <c r="B204" s="12"/>
      <c r="C204" s="12"/>
      <c r="D204" s="12"/>
      <c r="E204" s="12"/>
      <c r="F204" s="12"/>
      <c r="G204" s="12"/>
      <c r="H204" s="12"/>
      <c r="I204" s="12"/>
    </row>
    <row r="205" spans="1:9" x14ac:dyDescent="0.2">
      <c r="A205" s="12"/>
      <c r="B205" s="12"/>
      <c r="C205" s="12"/>
      <c r="D205" s="12"/>
      <c r="E205" s="12"/>
      <c r="F205" s="12"/>
      <c r="G205" s="12"/>
      <c r="H205" s="12"/>
      <c r="I205" s="12"/>
    </row>
    <row r="206" spans="1:9" x14ac:dyDescent="0.2">
      <c r="A206" s="12"/>
      <c r="B206" s="12" t="s">
        <v>107</v>
      </c>
      <c r="C206" s="12"/>
      <c r="D206" s="12"/>
      <c r="E206" s="12">
        <v>650</v>
      </c>
      <c r="F206" s="12"/>
      <c r="G206" s="12"/>
      <c r="H206" s="12"/>
      <c r="I206" s="12"/>
    </row>
    <row r="207" spans="1:9" x14ac:dyDescent="0.2">
      <c r="A207" s="12"/>
      <c r="B207" s="12"/>
      <c r="C207" s="12"/>
      <c r="D207" s="12"/>
      <c r="E207" s="12"/>
      <c r="F207" s="12"/>
      <c r="G207" s="12"/>
      <c r="H207" s="12"/>
      <c r="I207" s="12"/>
    </row>
    <row r="208" spans="1:9" x14ac:dyDescent="0.2">
      <c r="A208" s="12"/>
      <c r="B208" s="12" t="s">
        <v>106</v>
      </c>
      <c r="C208" s="12"/>
      <c r="D208" s="12"/>
      <c r="E208" s="17">
        <v>0.7</v>
      </c>
      <c r="F208" s="12"/>
      <c r="G208" s="12"/>
      <c r="H208" s="12"/>
      <c r="I208" s="12"/>
    </row>
    <row r="209" spans="1:9" x14ac:dyDescent="0.2">
      <c r="A209" s="12"/>
      <c r="B209" s="12"/>
      <c r="C209" s="12"/>
      <c r="D209" s="12"/>
      <c r="E209" s="12"/>
      <c r="F209" s="12"/>
      <c r="G209" s="12"/>
      <c r="H209" s="12"/>
      <c r="I209" s="12"/>
    </row>
    <row r="210" spans="1:9" x14ac:dyDescent="0.2">
      <c r="A210" s="12"/>
      <c r="B210" s="12" t="s">
        <v>105</v>
      </c>
      <c r="C210" s="12"/>
      <c r="D210" s="12"/>
      <c r="E210" s="12"/>
      <c r="F210" s="12">
        <f>E206*E208</f>
        <v>454.99999999999994</v>
      </c>
      <c r="G210" s="12"/>
      <c r="H210" s="12"/>
      <c r="I210" s="12"/>
    </row>
    <row r="211" spans="1:9" x14ac:dyDescent="0.2">
      <c r="A211" s="12"/>
      <c r="B211" s="12"/>
      <c r="C211" s="12"/>
      <c r="D211" s="12"/>
      <c r="E211" s="12"/>
      <c r="F211" s="12"/>
      <c r="G211" s="12"/>
      <c r="H211" s="12"/>
      <c r="I211" s="12"/>
    </row>
    <row r="212" spans="1:9" x14ac:dyDescent="0.2">
      <c r="A212" s="12"/>
      <c r="B212" s="12" t="s">
        <v>104</v>
      </c>
      <c r="C212" s="12"/>
      <c r="D212" s="12"/>
      <c r="E212" s="12"/>
      <c r="F212" s="12">
        <v>45</v>
      </c>
      <c r="G212" s="12"/>
      <c r="H212" s="12"/>
      <c r="I212" s="12"/>
    </row>
    <row r="213" spans="1:9" x14ac:dyDescent="0.2">
      <c r="A213" s="12"/>
      <c r="B213" s="12"/>
      <c r="C213" s="12"/>
      <c r="D213" s="12"/>
      <c r="E213" s="12"/>
      <c r="F213" s="16"/>
      <c r="G213" s="12"/>
      <c r="H213" s="12"/>
      <c r="I213" s="12"/>
    </row>
    <row r="214" spans="1:9" x14ac:dyDescent="0.2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">
      <c r="A215" s="12"/>
      <c r="B215" s="12" t="s">
        <v>103</v>
      </c>
      <c r="C215" s="12"/>
      <c r="D215" s="12"/>
      <c r="E215" s="12"/>
      <c r="F215" s="12">
        <f>SUM(F210:F213)</f>
        <v>499.99999999999994</v>
      </c>
      <c r="G215" s="12"/>
      <c r="H215" s="12"/>
      <c r="I215" s="12"/>
    </row>
    <row r="216" spans="1:9" x14ac:dyDescent="0.2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">
      <c r="A217" s="12"/>
      <c r="B217" s="12" t="s">
        <v>102</v>
      </c>
      <c r="C217" s="12"/>
      <c r="D217" s="12"/>
      <c r="E217" s="12"/>
      <c r="F217" s="13">
        <v>50</v>
      </c>
      <c r="G217" s="12"/>
      <c r="H217" s="12"/>
      <c r="I217" s="12"/>
    </row>
    <row r="218" spans="1:9" x14ac:dyDescent="0.2">
      <c r="A218" s="12"/>
      <c r="B218" s="12"/>
      <c r="C218" s="12"/>
      <c r="D218" s="12"/>
      <c r="E218" s="12"/>
      <c r="F218" s="16"/>
      <c r="G218" s="12"/>
      <c r="H218" s="12"/>
      <c r="I218" s="12"/>
    </row>
    <row r="219" spans="1:9" x14ac:dyDescent="0.2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ht="13.5" thickBot="1" x14ac:dyDescent="0.25">
      <c r="A220" s="12"/>
      <c r="B220" s="12" t="s">
        <v>101</v>
      </c>
      <c r="C220" s="12"/>
      <c r="D220" s="12"/>
      <c r="E220" s="12"/>
      <c r="F220" s="15">
        <f>F215*F217</f>
        <v>24999.999999999996</v>
      </c>
      <c r="G220" s="12"/>
      <c r="H220" s="12"/>
      <c r="I220" s="12"/>
    </row>
    <row r="221" spans="1:9" ht="13.5" thickTop="1" x14ac:dyDescent="0.2">
      <c r="A221" s="12"/>
      <c r="B221" s="12"/>
      <c r="C221" s="12"/>
      <c r="D221" s="12"/>
      <c r="E221" s="14">
        <v>2</v>
      </c>
      <c r="F221" s="13"/>
      <c r="G221" s="12"/>
      <c r="H221" s="12"/>
      <c r="I221" s="12"/>
    </row>
    <row r="222" spans="1:9" x14ac:dyDescent="0.2">
      <c r="A222" s="12" t="s">
        <v>100</v>
      </c>
      <c r="B222" s="12"/>
      <c r="C222" s="12"/>
      <c r="D222" s="12"/>
      <c r="E222" s="12"/>
      <c r="F222" s="13"/>
      <c r="G222" s="12"/>
      <c r="H222" s="12"/>
      <c r="I222" s="12"/>
    </row>
    <row r="223" spans="1:9" x14ac:dyDescent="0.2">
      <c r="A223" s="12" t="s">
        <v>99</v>
      </c>
      <c r="B223" s="12"/>
      <c r="C223" s="12"/>
      <c r="D223" s="12"/>
      <c r="E223" s="12"/>
      <c r="F223" s="13"/>
      <c r="G223" s="12"/>
      <c r="H223" s="12"/>
      <c r="I223" s="12"/>
    </row>
    <row r="224" spans="1:9" x14ac:dyDescent="0.2">
      <c r="A224" s="12" t="s">
        <v>98</v>
      </c>
      <c r="B224" s="12"/>
      <c r="C224" s="12"/>
      <c r="D224" s="12"/>
      <c r="E224" s="12"/>
      <c r="F224" s="13"/>
      <c r="G224" s="12"/>
      <c r="H224" s="12"/>
      <c r="I224" s="12"/>
    </row>
    <row r="225" spans="1:9" x14ac:dyDescent="0.2">
      <c r="A225" s="12"/>
      <c r="B225" s="12"/>
      <c r="C225" s="12"/>
      <c r="D225" s="12"/>
      <c r="E225" s="12"/>
      <c r="F225" s="13"/>
      <c r="G225" s="12"/>
      <c r="H225" s="12"/>
      <c r="I225" s="12"/>
    </row>
    <row r="226" spans="1:9" x14ac:dyDescent="0.2">
      <c r="A226" s="12"/>
      <c r="B226" s="12"/>
      <c r="C226" s="12"/>
      <c r="D226" s="12"/>
      <c r="E226" s="12"/>
      <c r="F226" s="13"/>
      <c r="G226" s="12"/>
      <c r="H226" s="12"/>
      <c r="I226" s="12"/>
    </row>
    <row r="227" spans="1:9" x14ac:dyDescent="0.2">
      <c r="A227" s="12" t="s">
        <v>97</v>
      </c>
      <c r="B227" s="12"/>
      <c r="C227" s="12"/>
      <c r="D227" s="12"/>
      <c r="E227" s="12"/>
      <c r="F227" s="13"/>
      <c r="G227" s="12"/>
      <c r="H227" s="12"/>
      <c r="I227" s="12"/>
    </row>
    <row r="228" spans="1:9" x14ac:dyDescent="0.2">
      <c r="A228" s="12" t="s">
        <v>96</v>
      </c>
      <c r="B228" s="12"/>
      <c r="C228" s="12"/>
      <c r="D228" s="12"/>
      <c r="E228" s="12"/>
      <c r="F228" s="13"/>
      <c r="G228" s="12"/>
      <c r="H228" s="12"/>
      <c r="I228" s="12"/>
    </row>
    <row r="229" spans="1:9" x14ac:dyDescent="0.2">
      <c r="A229" s="12" t="s">
        <v>95</v>
      </c>
      <c r="B229" s="12"/>
      <c r="C229" s="12"/>
      <c r="D229" s="12"/>
      <c r="E229" s="12"/>
      <c r="F229" s="13"/>
      <c r="G229" s="12"/>
      <c r="H229" s="12"/>
      <c r="I229" s="12"/>
    </row>
    <row r="230" spans="1:9" x14ac:dyDescent="0.2">
      <c r="A230" s="12"/>
      <c r="B230" s="12"/>
      <c r="C230" s="12"/>
      <c r="D230" s="12"/>
      <c r="E230" s="12"/>
      <c r="F230" s="13"/>
      <c r="G230" s="12"/>
      <c r="H230" s="12"/>
      <c r="I230" s="12"/>
    </row>
    <row r="231" spans="1:9" x14ac:dyDescent="0.2">
      <c r="A231" s="12"/>
      <c r="B231" s="12"/>
      <c r="C231" s="12"/>
      <c r="D231" s="12"/>
      <c r="E231" s="12"/>
      <c r="F231" s="13"/>
      <c r="G231" s="12"/>
      <c r="H231" s="12"/>
      <c r="I231" s="12"/>
    </row>
    <row r="232" spans="1:9" x14ac:dyDescent="0.2">
      <c r="A232" s="12" t="s">
        <v>94</v>
      </c>
      <c r="B232" s="12"/>
      <c r="C232" s="12"/>
      <c r="D232" s="12"/>
      <c r="E232" s="12"/>
      <c r="F232" s="13"/>
      <c r="G232" s="12"/>
      <c r="H232" s="12"/>
      <c r="I232" s="12"/>
    </row>
    <row r="233" spans="1:9" x14ac:dyDescent="0.2">
      <c r="A233" s="12" t="s">
        <v>93</v>
      </c>
      <c r="B233" s="12"/>
      <c r="C233" s="12"/>
      <c r="D233" s="12"/>
      <c r="E233" s="12"/>
      <c r="F233" s="13"/>
      <c r="G233" s="12"/>
      <c r="H233" s="12"/>
      <c r="I233" s="12"/>
    </row>
    <row r="234" spans="1:9" x14ac:dyDescent="0.2">
      <c r="A234" s="12"/>
      <c r="B234" s="12"/>
      <c r="C234" s="12"/>
      <c r="D234" s="12"/>
      <c r="E234" s="12"/>
      <c r="F234" s="13"/>
      <c r="G234" s="12"/>
      <c r="H234" s="12"/>
      <c r="I234" s="12"/>
    </row>
    <row r="235" spans="1:9" x14ac:dyDescent="0.2">
      <c r="A235" s="12"/>
      <c r="B235" s="12"/>
      <c r="C235" s="12"/>
      <c r="D235" s="12"/>
      <c r="E235" s="12"/>
      <c r="F235" s="13"/>
      <c r="G235" s="12"/>
      <c r="H235" s="12"/>
      <c r="I235" s="12"/>
    </row>
    <row r="236" spans="1:9" x14ac:dyDescent="0.2">
      <c r="A236" s="1" t="s">
        <v>92</v>
      </c>
      <c r="E236" s="2"/>
    </row>
    <row r="237" spans="1:9" x14ac:dyDescent="0.2">
      <c r="A237" s="1" t="s">
        <v>91</v>
      </c>
      <c r="E237" s="2"/>
    </row>
    <row r="238" spans="1:9" x14ac:dyDescent="0.2">
      <c r="A238" s="1" t="s">
        <v>90</v>
      </c>
      <c r="E238" s="2"/>
    </row>
    <row r="239" spans="1:9" x14ac:dyDescent="0.2">
      <c r="E239" s="2"/>
    </row>
    <row r="240" spans="1:9" x14ac:dyDescent="0.2">
      <c r="E240" s="2"/>
    </row>
    <row r="241" spans="1:7" x14ac:dyDescent="0.2">
      <c r="B241" s="1" t="s">
        <v>89</v>
      </c>
      <c r="E241" s="2"/>
      <c r="F241" s="11">
        <v>21087</v>
      </c>
    </row>
    <row r="242" spans="1:7" x14ac:dyDescent="0.2">
      <c r="E242" s="2"/>
      <c r="G242" s="1" t="s">
        <v>88</v>
      </c>
    </row>
    <row r="243" spans="1:7" x14ac:dyDescent="0.2">
      <c r="B243" s="1" t="s">
        <v>87</v>
      </c>
      <c r="E243" s="2"/>
      <c r="F243" s="11">
        <v>1010</v>
      </c>
    </row>
    <row r="244" spans="1:7" x14ac:dyDescent="0.2">
      <c r="E244" s="2"/>
    </row>
    <row r="245" spans="1:7" x14ac:dyDescent="0.2">
      <c r="E245" s="2"/>
    </row>
    <row r="246" spans="1:7" x14ac:dyDescent="0.2">
      <c r="E246" s="2"/>
    </row>
    <row r="247" spans="1:7" x14ac:dyDescent="0.2">
      <c r="E247" s="2"/>
    </row>
    <row r="248" spans="1:7" x14ac:dyDescent="0.2">
      <c r="E248" s="2"/>
    </row>
    <row r="249" spans="1:7" x14ac:dyDescent="0.2">
      <c r="E249" s="2"/>
    </row>
    <row r="250" spans="1:7" x14ac:dyDescent="0.2">
      <c r="E250" s="2"/>
    </row>
    <row r="251" spans="1:7" x14ac:dyDescent="0.2">
      <c r="E251" s="2"/>
    </row>
    <row r="252" spans="1:7" x14ac:dyDescent="0.2">
      <c r="A252" s="3" t="s">
        <v>86</v>
      </c>
      <c r="E252" s="2"/>
    </row>
    <row r="253" spans="1:7" x14ac:dyDescent="0.2">
      <c r="E253" s="2"/>
    </row>
    <row r="254" spans="1:7" x14ac:dyDescent="0.2">
      <c r="A254" s="1" t="s">
        <v>85</v>
      </c>
      <c r="E254" s="2"/>
    </row>
    <row r="255" spans="1:7" x14ac:dyDescent="0.2">
      <c r="A255" s="1" t="s">
        <v>84</v>
      </c>
      <c r="E255" s="2"/>
    </row>
    <row r="256" spans="1:7" x14ac:dyDescent="0.2">
      <c r="A256" s="1" t="s">
        <v>83</v>
      </c>
      <c r="E256" s="2"/>
    </row>
    <row r="257" spans="1:5" x14ac:dyDescent="0.2">
      <c r="A257" s="1" t="s">
        <v>82</v>
      </c>
      <c r="E257" s="2"/>
    </row>
    <row r="258" spans="1:5" x14ac:dyDescent="0.2">
      <c r="E258" s="2"/>
    </row>
    <row r="259" spans="1:5" x14ac:dyDescent="0.2">
      <c r="E259" s="2"/>
    </row>
    <row r="260" spans="1:5" x14ac:dyDescent="0.2">
      <c r="A260" s="1" t="s">
        <v>81</v>
      </c>
      <c r="E260" s="2"/>
    </row>
    <row r="261" spans="1:5" x14ac:dyDescent="0.2">
      <c r="E261" s="2"/>
    </row>
    <row r="262" spans="1:5" x14ac:dyDescent="0.2">
      <c r="E262" s="2"/>
    </row>
    <row r="263" spans="1:5" x14ac:dyDescent="0.2">
      <c r="A263" s="1" t="s">
        <v>80</v>
      </c>
      <c r="E263" s="2"/>
    </row>
    <row r="264" spans="1:5" x14ac:dyDescent="0.2">
      <c r="A264" s="1" t="s">
        <v>79</v>
      </c>
      <c r="E264" s="2"/>
    </row>
    <row r="265" spans="1:5" x14ac:dyDescent="0.2">
      <c r="E265" s="2"/>
    </row>
    <row r="266" spans="1:5" x14ac:dyDescent="0.2">
      <c r="E266" s="2"/>
    </row>
    <row r="267" spans="1:5" x14ac:dyDescent="0.2">
      <c r="A267" s="1" t="s">
        <v>78</v>
      </c>
      <c r="E267" s="2"/>
    </row>
    <row r="268" spans="1:5" x14ac:dyDescent="0.2">
      <c r="A268" s="1" t="s">
        <v>77</v>
      </c>
      <c r="E268" s="2"/>
    </row>
    <row r="269" spans="1:5" x14ac:dyDescent="0.2">
      <c r="E269" s="2"/>
    </row>
    <row r="270" spans="1:5" x14ac:dyDescent="0.2">
      <c r="E270" s="2"/>
    </row>
    <row r="271" spans="1:5" x14ac:dyDescent="0.2">
      <c r="A271" s="1" t="s">
        <v>76</v>
      </c>
      <c r="E271" s="2"/>
    </row>
    <row r="272" spans="1:5" x14ac:dyDescent="0.2">
      <c r="A272" s="1" t="s">
        <v>75</v>
      </c>
      <c r="E272" s="2"/>
    </row>
    <row r="273" spans="1:7" x14ac:dyDescent="0.2">
      <c r="E273" s="2"/>
    </row>
    <row r="274" spans="1:7" x14ac:dyDescent="0.2">
      <c r="E274" s="2"/>
    </row>
    <row r="275" spans="1:7" x14ac:dyDescent="0.2">
      <c r="A275" s="1" t="s">
        <v>74</v>
      </c>
      <c r="E275" s="2"/>
    </row>
    <row r="276" spans="1:7" x14ac:dyDescent="0.2">
      <c r="E276" s="2"/>
    </row>
    <row r="277" spans="1:7" x14ac:dyDescent="0.2">
      <c r="E277" s="2">
        <v>3</v>
      </c>
    </row>
    <row r="278" spans="1:7" x14ac:dyDescent="0.2">
      <c r="A278" s="1" t="s">
        <v>73</v>
      </c>
      <c r="E278" s="2"/>
    </row>
    <row r="279" spans="1:7" x14ac:dyDescent="0.2">
      <c r="E279" s="2"/>
    </row>
    <row r="280" spans="1:7" x14ac:dyDescent="0.2">
      <c r="B280" s="1" t="s">
        <v>72</v>
      </c>
      <c r="D280" s="1" t="s">
        <v>70</v>
      </c>
      <c r="E280" s="2"/>
    </row>
    <row r="281" spans="1:7" x14ac:dyDescent="0.2">
      <c r="B281" s="1" t="s">
        <v>71</v>
      </c>
      <c r="D281" s="1" t="s">
        <v>70</v>
      </c>
      <c r="E281" s="2"/>
    </row>
    <row r="282" spans="1:7" x14ac:dyDescent="0.2">
      <c r="B282" s="1" t="s">
        <v>69</v>
      </c>
      <c r="D282" s="1" t="s">
        <v>68</v>
      </c>
      <c r="E282" s="2"/>
    </row>
    <row r="283" spans="1:7" x14ac:dyDescent="0.2">
      <c r="E283" s="2"/>
    </row>
    <row r="284" spans="1:7" x14ac:dyDescent="0.2">
      <c r="E284" s="2"/>
    </row>
    <row r="285" spans="1:7" x14ac:dyDescent="0.2">
      <c r="A285" s="1" t="s">
        <v>67</v>
      </c>
      <c r="E285" s="2"/>
    </row>
    <row r="286" spans="1:7" x14ac:dyDescent="0.2">
      <c r="A286" s="1" t="s">
        <v>66</v>
      </c>
      <c r="E286" s="2"/>
    </row>
    <row r="287" spans="1:7" x14ac:dyDescent="0.2">
      <c r="E287" s="2"/>
    </row>
    <row r="288" spans="1:7" x14ac:dyDescent="0.2">
      <c r="B288" s="1" t="s">
        <v>65</v>
      </c>
      <c r="D288" s="1" t="s">
        <v>64</v>
      </c>
      <c r="E288" s="2"/>
      <c r="G288" s="1">
        <v>21660</v>
      </c>
    </row>
    <row r="289" spans="1:11" x14ac:dyDescent="0.2">
      <c r="B289" s="1" t="s">
        <v>63</v>
      </c>
      <c r="D289" s="1" t="s">
        <v>61</v>
      </c>
      <c r="E289" s="2"/>
      <c r="G289" s="1">
        <v>15600</v>
      </c>
    </row>
    <row r="290" spans="1:11" x14ac:dyDescent="0.2">
      <c r="B290" s="1" t="s">
        <v>62</v>
      </c>
      <c r="D290" s="1" t="s">
        <v>61</v>
      </c>
      <c r="E290" s="2"/>
      <c r="G290" s="1">
        <v>16000</v>
      </c>
    </row>
    <row r="291" spans="1:11" x14ac:dyDescent="0.2">
      <c r="B291" s="1" t="s">
        <v>60</v>
      </c>
      <c r="E291" s="2"/>
      <c r="G291" s="1">
        <v>4740</v>
      </c>
    </row>
    <row r="292" spans="1:11" x14ac:dyDescent="0.2">
      <c r="E292" s="2"/>
      <c r="G292" s="9"/>
    </row>
    <row r="293" spans="1:11" x14ac:dyDescent="0.2">
      <c r="E293" s="2"/>
      <c r="K293" s="1" t="s">
        <v>59</v>
      </c>
    </row>
    <row r="294" spans="1:11" ht="13.5" thickBot="1" x14ac:dyDescent="0.25">
      <c r="E294" s="2"/>
      <c r="G294" s="8">
        <f>SUM(G288:G292)</f>
        <v>58000</v>
      </c>
    </row>
    <row r="295" spans="1:11" ht="13.5" thickTop="1" x14ac:dyDescent="0.2">
      <c r="E295" s="2"/>
    </row>
    <row r="296" spans="1:11" x14ac:dyDescent="0.2">
      <c r="A296" s="1" t="s">
        <v>58</v>
      </c>
      <c r="E296" s="2"/>
    </row>
    <row r="297" spans="1:11" x14ac:dyDescent="0.2">
      <c r="A297" s="1" t="s">
        <v>57</v>
      </c>
      <c r="E297" s="2"/>
    </row>
    <row r="298" spans="1:11" x14ac:dyDescent="0.2">
      <c r="E298" s="2"/>
    </row>
    <row r="299" spans="1:11" x14ac:dyDescent="0.2">
      <c r="E299" s="2"/>
    </row>
    <row r="300" spans="1:11" x14ac:dyDescent="0.2">
      <c r="A300" s="1" t="s">
        <v>56</v>
      </c>
      <c r="E300" s="2"/>
    </row>
    <row r="301" spans="1:11" x14ac:dyDescent="0.2">
      <c r="A301" s="1" t="s">
        <v>55</v>
      </c>
      <c r="E301" s="2"/>
    </row>
    <row r="302" spans="1:11" x14ac:dyDescent="0.2">
      <c r="E302" s="2"/>
    </row>
    <row r="303" spans="1:11" x14ac:dyDescent="0.2">
      <c r="E303" s="2"/>
    </row>
    <row r="304" spans="1:11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1:6" x14ac:dyDescent="0.2">
      <c r="E321" s="2"/>
    </row>
    <row r="322" spans="1:6" x14ac:dyDescent="0.2">
      <c r="E322" s="2"/>
    </row>
    <row r="323" spans="1:6" x14ac:dyDescent="0.2">
      <c r="E323" s="2"/>
    </row>
    <row r="324" spans="1:6" x14ac:dyDescent="0.2">
      <c r="E324" s="2"/>
    </row>
    <row r="325" spans="1:6" x14ac:dyDescent="0.2">
      <c r="E325" s="2"/>
    </row>
    <row r="326" spans="1:6" x14ac:dyDescent="0.2">
      <c r="E326" s="2"/>
    </row>
    <row r="327" spans="1:6" x14ac:dyDescent="0.2">
      <c r="E327" s="2"/>
    </row>
    <row r="328" spans="1:6" x14ac:dyDescent="0.2">
      <c r="E328" s="2"/>
    </row>
    <row r="329" spans="1:6" x14ac:dyDescent="0.2">
      <c r="E329" s="2"/>
    </row>
    <row r="330" spans="1:6" x14ac:dyDescent="0.2">
      <c r="E330" s="2"/>
    </row>
    <row r="331" spans="1:6" x14ac:dyDescent="0.2">
      <c r="E331" s="2"/>
    </row>
    <row r="332" spans="1:6" x14ac:dyDescent="0.2">
      <c r="E332" s="2"/>
    </row>
    <row r="333" spans="1:6" x14ac:dyDescent="0.2">
      <c r="E333" s="2">
        <v>4</v>
      </c>
    </row>
    <row r="334" spans="1:6" x14ac:dyDescent="0.2">
      <c r="A334" s="3" t="s">
        <v>54</v>
      </c>
    </row>
    <row r="336" spans="1:6" x14ac:dyDescent="0.2">
      <c r="F336" s="7" t="s">
        <v>53</v>
      </c>
    </row>
    <row r="338" spans="1:7" x14ac:dyDescent="0.2">
      <c r="A338" s="3" t="s">
        <v>52</v>
      </c>
    </row>
    <row r="339" spans="1:7" x14ac:dyDescent="0.2">
      <c r="A339" s="3"/>
    </row>
    <row r="341" spans="1:7" x14ac:dyDescent="0.2">
      <c r="B341" s="1" t="s">
        <v>51</v>
      </c>
      <c r="F341" s="1">
        <v>1</v>
      </c>
      <c r="G341" s="1">
        <v>175000</v>
      </c>
    </row>
    <row r="344" spans="1:7" x14ac:dyDescent="0.2">
      <c r="B344" s="1" t="s">
        <v>50</v>
      </c>
      <c r="F344" s="1">
        <v>2</v>
      </c>
      <c r="G344" s="1">
        <v>20000</v>
      </c>
    </row>
    <row r="347" spans="1:7" x14ac:dyDescent="0.2">
      <c r="B347" s="1" t="s">
        <v>49</v>
      </c>
      <c r="F347" s="1">
        <v>3</v>
      </c>
      <c r="G347" s="1">
        <v>25000</v>
      </c>
    </row>
    <row r="350" spans="1:7" x14ac:dyDescent="0.2">
      <c r="B350" s="1" t="s">
        <v>48</v>
      </c>
      <c r="F350" s="1">
        <v>4</v>
      </c>
      <c r="G350" s="1">
        <v>40000</v>
      </c>
    </row>
    <row r="353" spans="1:7" x14ac:dyDescent="0.2">
      <c r="G353" s="9"/>
    </row>
    <row r="355" spans="1:7" ht="13.5" thickBot="1" x14ac:dyDescent="0.25">
      <c r="B355" s="1" t="s">
        <v>47</v>
      </c>
      <c r="G355" s="8">
        <f>SUM(G341:G353)</f>
        <v>260000</v>
      </c>
    </row>
    <row r="356" spans="1:7" ht="13.5" thickTop="1" x14ac:dyDescent="0.2"/>
    <row r="360" spans="1:7" x14ac:dyDescent="0.2">
      <c r="A360" s="3" t="s">
        <v>46</v>
      </c>
    </row>
    <row r="363" spans="1:7" x14ac:dyDescent="0.2">
      <c r="B363" s="1" t="s">
        <v>45</v>
      </c>
      <c r="F363" s="10">
        <v>5</v>
      </c>
      <c r="G363" s="1">
        <v>135000</v>
      </c>
    </row>
    <row r="364" spans="1:7" x14ac:dyDescent="0.2">
      <c r="F364" s="10"/>
    </row>
    <row r="365" spans="1:7" x14ac:dyDescent="0.2">
      <c r="F365" s="10"/>
    </row>
    <row r="366" spans="1:7" x14ac:dyDescent="0.2">
      <c r="B366" s="1" t="s">
        <v>44</v>
      </c>
      <c r="F366" s="10">
        <v>6</v>
      </c>
      <c r="G366" s="1">
        <v>25000</v>
      </c>
    </row>
    <row r="367" spans="1:7" x14ac:dyDescent="0.2">
      <c r="F367" s="10"/>
    </row>
    <row r="368" spans="1:7" x14ac:dyDescent="0.2">
      <c r="F368" s="10"/>
    </row>
    <row r="369" spans="2:7" x14ac:dyDescent="0.2">
      <c r="B369" s="1" t="s">
        <v>43</v>
      </c>
      <c r="F369" s="10">
        <v>7</v>
      </c>
      <c r="G369" s="1">
        <v>100000</v>
      </c>
    </row>
    <row r="370" spans="2:7" x14ac:dyDescent="0.2">
      <c r="F370" s="10"/>
    </row>
    <row r="371" spans="2:7" x14ac:dyDescent="0.2">
      <c r="F371" s="10"/>
    </row>
    <row r="372" spans="2:7" x14ac:dyDescent="0.2">
      <c r="G372" s="9"/>
    </row>
    <row r="374" spans="2:7" ht="13.5" thickBot="1" x14ac:dyDescent="0.25">
      <c r="G374" s="8">
        <f>SUM(G363:G371)</f>
        <v>260000</v>
      </c>
    </row>
    <row r="375" spans="2:7" ht="13.5" thickTop="1" x14ac:dyDescent="0.2"/>
    <row r="389" spans="1:5" x14ac:dyDescent="0.2">
      <c r="E389" s="2">
        <v>5</v>
      </c>
    </row>
    <row r="390" spans="1:5" x14ac:dyDescent="0.2">
      <c r="A390" s="3" t="s">
        <v>42</v>
      </c>
    </row>
    <row r="391" spans="1:5" x14ac:dyDescent="0.2">
      <c r="A391" s="7"/>
    </row>
    <row r="392" spans="1:5" x14ac:dyDescent="0.2">
      <c r="A392" s="7"/>
    </row>
    <row r="393" spans="1:5" x14ac:dyDescent="0.2">
      <c r="A393" s="6">
        <v>1</v>
      </c>
      <c r="B393" s="1" t="s">
        <v>41</v>
      </c>
    </row>
    <row r="394" spans="1:5" x14ac:dyDescent="0.2">
      <c r="A394" s="6"/>
    </row>
    <row r="395" spans="1:5" x14ac:dyDescent="0.2">
      <c r="A395" s="6"/>
    </row>
    <row r="396" spans="1:5" x14ac:dyDescent="0.2">
      <c r="A396" s="6"/>
    </row>
    <row r="397" spans="1:5" x14ac:dyDescent="0.2">
      <c r="A397" s="6">
        <v>2</v>
      </c>
      <c r="B397" s="1" t="s">
        <v>40</v>
      </c>
    </row>
    <row r="398" spans="1:5" x14ac:dyDescent="0.2">
      <c r="A398" s="6"/>
      <c r="B398" s="1" t="s">
        <v>39</v>
      </c>
    </row>
    <row r="399" spans="1:5" x14ac:dyDescent="0.2">
      <c r="A399" s="6"/>
    </row>
    <row r="400" spans="1:5" x14ac:dyDescent="0.2">
      <c r="A400" s="6"/>
    </row>
    <row r="401" spans="1:2" x14ac:dyDescent="0.2">
      <c r="A401" s="6"/>
    </row>
    <row r="402" spans="1:2" x14ac:dyDescent="0.2">
      <c r="A402" s="6">
        <v>3</v>
      </c>
      <c r="B402" s="1" t="s">
        <v>38</v>
      </c>
    </row>
    <row r="403" spans="1:2" x14ac:dyDescent="0.2">
      <c r="A403" s="6"/>
      <c r="B403" s="1" t="s">
        <v>37</v>
      </c>
    </row>
    <row r="404" spans="1:2" x14ac:dyDescent="0.2">
      <c r="A404" s="6"/>
    </row>
    <row r="405" spans="1:2" x14ac:dyDescent="0.2">
      <c r="A405" s="6"/>
    </row>
    <row r="406" spans="1:2" x14ac:dyDescent="0.2">
      <c r="A406" s="6"/>
    </row>
    <row r="407" spans="1:2" x14ac:dyDescent="0.2">
      <c r="A407" s="6">
        <v>4</v>
      </c>
      <c r="B407" s="1" t="s">
        <v>36</v>
      </c>
    </row>
    <row r="408" spans="1:2" x14ac:dyDescent="0.2">
      <c r="A408" s="6"/>
      <c r="B408" s="1" t="s">
        <v>35</v>
      </c>
    </row>
    <row r="409" spans="1:2" x14ac:dyDescent="0.2">
      <c r="A409" s="6"/>
    </row>
    <row r="410" spans="1:2" x14ac:dyDescent="0.2">
      <c r="A410" s="6"/>
    </row>
    <row r="411" spans="1:2" x14ac:dyDescent="0.2">
      <c r="A411" s="6"/>
    </row>
    <row r="412" spans="1:2" x14ac:dyDescent="0.2">
      <c r="A412" s="6">
        <v>5</v>
      </c>
      <c r="B412" s="1" t="s">
        <v>34</v>
      </c>
    </row>
    <row r="413" spans="1:2" x14ac:dyDescent="0.2">
      <c r="A413" s="6"/>
    </row>
    <row r="414" spans="1:2" x14ac:dyDescent="0.2">
      <c r="A414" s="6"/>
    </row>
    <row r="415" spans="1:2" x14ac:dyDescent="0.2">
      <c r="A415" s="6"/>
    </row>
    <row r="416" spans="1:2" x14ac:dyDescent="0.2">
      <c r="A416" s="6">
        <v>6</v>
      </c>
      <c r="B416" s="1" t="s">
        <v>33</v>
      </c>
    </row>
    <row r="417" spans="1:2" x14ac:dyDescent="0.2">
      <c r="A417" s="6"/>
    </row>
    <row r="418" spans="1:2" x14ac:dyDescent="0.2">
      <c r="A418" s="6"/>
    </row>
    <row r="419" spans="1:2" x14ac:dyDescent="0.2">
      <c r="A419" s="6"/>
    </row>
    <row r="420" spans="1:2" x14ac:dyDescent="0.2">
      <c r="A420" s="6">
        <v>8</v>
      </c>
      <c r="B420" s="1" t="s">
        <v>32</v>
      </c>
    </row>
    <row r="421" spans="1:2" x14ac:dyDescent="0.2">
      <c r="A421" s="6"/>
    </row>
    <row r="422" spans="1:2" x14ac:dyDescent="0.2">
      <c r="A422" s="6"/>
    </row>
    <row r="423" spans="1:2" x14ac:dyDescent="0.2">
      <c r="A423" s="6"/>
    </row>
    <row r="424" spans="1:2" x14ac:dyDescent="0.2">
      <c r="A424" s="6"/>
    </row>
    <row r="425" spans="1:2" x14ac:dyDescent="0.2">
      <c r="A425" s="6"/>
    </row>
    <row r="426" spans="1:2" x14ac:dyDescent="0.2">
      <c r="A426" s="6"/>
    </row>
    <row r="427" spans="1:2" x14ac:dyDescent="0.2">
      <c r="A427" s="6"/>
    </row>
    <row r="428" spans="1:2" x14ac:dyDescent="0.2">
      <c r="A428" s="6"/>
    </row>
    <row r="429" spans="1:2" x14ac:dyDescent="0.2">
      <c r="A429" s="6"/>
    </row>
    <row r="430" spans="1:2" x14ac:dyDescent="0.2">
      <c r="A430" s="6"/>
    </row>
    <row r="431" spans="1:2" x14ac:dyDescent="0.2">
      <c r="A431" s="6"/>
    </row>
    <row r="432" spans="1:2" x14ac:dyDescent="0.2">
      <c r="A432" s="6"/>
    </row>
    <row r="433" spans="1:5" x14ac:dyDescent="0.2">
      <c r="A433" s="6"/>
    </row>
    <row r="434" spans="1:5" x14ac:dyDescent="0.2">
      <c r="A434" s="6"/>
    </row>
    <row r="435" spans="1:5" x14ac:dyDescent="0.2">
      <c r="A435" s="6"/>
    </row>
    <row r="436" spans="1:5" x14ac:dyDescent="0.2">
      <c r="A436" s="6"/>
    </row>
    <row r="437" spans="1:5" x14ac:dyDescent="0.2">
      <c r="A437" s="6"/>
    </row>
    <row r="438" spans="1:5" x14ac:dyDescent="0.2">
      <c r="A438" s="6"/>
    </row>
    <row r="439" spans="1:5" x14ac:dyDescent="0.2">
      <c r="A439" s="6"/>
      <c r="E439" s="2"/>
    </row>
    <row r="444" spans="1:5" x14ac:dyDescent="0.2">
      <c r="E444" s="2"/>
    </row>
    <row r="445" spans="1:5" x14ac:dyDescent="0.2">
      <c r="E445" s="2">
        <v>6</v>
      </c>
    </row>
    <row r="446" spans="1:5" x14ac:dyDescent="0.2">
      <c r="A446" s="3" t="s">
        <v>31</v>
      </c>
    </row>
    <row r="450" spans="1:1" x14ac:dyDescent="0.2">
      <c r="A450" s="3" t="s">
        <v>30</v>
      </c>
    </row>
    <row r="452" spans="1:1" x14ac:dyDescent="0.2">
      <c r="A452" s="1" t="s">
        <v>29</v>
      </c>
    </row>
    <row r="453" spans="1:1" x14ac:dyDescent="0.2">
      <c r="A453" s="1" t="s">
        <v>28</v>
      </c>
    </row>
    <row r="456" spans="1:1" x14ac:dyDescent="0.2">
      <c r="A456" s="1" t="s">
        <v>27</v>
      </c>
    </row>
    <row r="457" spans="1:1" x14ac:dyDescent="0.2">
      <c r="A457" s="1" t="s">
        <v>26</v>
      </c>
    </row>
    <row r="460" spans="1:1" x14ac:dyDescent="0.2">
      <c r="A460" s="1" t="s">
        <v>25</v>
      </c>
    </row>
    <row r="469" spans="1:9" x14ac:dyDescent="0.2">
      <c r="A469" s="3" t="s">
        <v>24</v>
      </c>
    </row>
    <row r="471" spans="1:9" x14ac:dyDescent="0.2">
      <c r="A471" s="3" t="s">
        <v>23</v>
      </c>
      <c r="B471" s="3"/>
      <c r="C471" s="3"/>
      <c r="D471" s="3"/>
    </row>
    <row r="472" spans="1:9" x14ac:dyDescent="0.2">
      <c r="A472" s="3"/>
      <c r="B472" s="3"/>
      <c r="C472" s="3"/>
      <c r="D472" s="3"/>
    </row>
    <row r="475" spans="1:9" x14ac:dyDescent="0.2">
      <c r="A475" s="40" t="s">
        <v>22</v>
      </c>
      <c r="B475" s="40"/>
      <c r="C475" s="40"/>
      <c r="D475" s="40"/>
      <c r="E475" s="40"/>
      <c r="F475" s="40"/>
      <c r="G475" s="40"/>
      <c r="H475" s="40"/>
      <c r="I475" s="40"/>
    </row>
    <row r="476" spans="1:9" x14ac:dyDescent="0.2">
      <c r="A476" s="40" t="s">
        <v>21</v>
      </c>
      <c r="B476" s="40"/>
      <c r="C476" s="40"/>
      <c r="D476" s="40"/>
      <c r="E476" s="40"/>
      <c r="F476" s="40"/>
      <c r="G476" s="40"/>
      <c r="H476" s="40"/>
      <c r="I476" s="40"/>
    </row>
    <row r="478" spans="1:9" x14ac:dyDescent="0.2">
      <c r="A478" s="40" t="s">
        <v>20</v>
      </c>
      <c r="B478" s="40"/>
      <c r="C478" s="40"/>
      <c r="D478" s="40"/>
      <c r="E478" s="40"/>
      <c r="F478" s="40"/>
      <c r="G478" s="40"/>
      <c r="H478" s="40"/>
      <c r="I478" s="40"/>
    </row>
    <row r="479" spans="1:9" x14ac:dyDescent="0.2">
      <c r="A479" s="40" t="s">
        <v>19</v>
      </c>
      <c r="B479" s="40"/>
      <c r="C479" s="40"/>
      <c r="D479" s="40"/>
      <c r="E479" s="40"/>
      <c r="F479" s="40"/>
      <c r="G479" s="40"/>
      <c r="H479" s="40"/>
      <c r="I479" s="40"/>
    </row>
    <row r="481" spans="1:9" x14ac:dyDescent="0.2">
      <c r="A481" s="40" t="s">
        <v>18</v>
      </c>
      <c r="B481" s="40"/>
      <c r="C481" s="40"/>
      <c r="D481" s="40"/>
      <c r="E481" s="40"/>
      <c r="F481" s="40"/>
      <c r="G481" s="40"/>
      <c r="H481" s="40"/>
      <c r="I481" s="40"/>
    </row>
    <row r="482" spans="1:9" x14ac:dyDescent="0.2">
      <c r="A482" s="40" t="s">
        <v>17</v>
      </c>
      <c r="B482" s="40"/>
      <c r="C482" s="40"/>
      <c r="D482" s="40"/>
      <c r="E482" s="40"/>
      <c r="F482" s="40"/>
      <c r="G482" s="40"/>
      <c r="H482" s="40"/>
      <c r="I482" s="40"/>
    </row>
    <row r="484" spans="1:9" x14ac:dyDescent="0.2">
      <c r="A484" s="40" t="s">
        <v>16</v>
      </c>
      <c r="B484" s="40"/>
      <c r="C484" s="40"/>
      <c r="D484" s="40"/>
      <c r="E484" s="40"/>
      <c r="F484" s="40"/>
      <c r="G484" s="40"/>
      <c r="H484" s="40"/>
      <c r="I484" s="40"/>
    </row>
    <row r="485" spans="1:9" x14ac:dyDescent="0.2">
      <c r="A485" s="40" t="s">
        <v>15</v>
      </c>
      <c r="B485" s="40"/>
      <c r="C485" s="40"/>
      <c r="D485" s="40"/>
      <c r="E485" s="40"/>
      <c r="F485" s="40"/>
      <c r="G485" s="40"/>
      <c r="H485" s="40"/>
      <c r="I485" s="40"/>
    </row>
    <row r="487" spans="1:9" x14ac:dyDescent="0.2">
      <c r="A487" s="40" t="s">
        <v>14</v>
      </c>
      <c r="B487" s="40"/>
      <c r="C487" s="40"/>
      <c r="D487" s="40"/>
      <c r="E487" s="40"/>
      <c r="F487" s="40"/>
      <c r="G487" s="40"/>
      <c r="H487" s="40"/>
      <c r="I487" s="40"/>
    </row>
    <row r="488" spans="1:9" x14ac:dyDescent="0.2">
      <c r="A488" s="40" t="s">
        <v>13</v>
      </c>
      <c r="B488" s="40"/>
      <c r="C488" s="40"/>
      <c r="D488" s="40"/>
      <c r="E488" s="40"/>
      <c r="F488" s="40"/>
      <c r="G488" s="40"/>
      <c r="H488" s="40"/>
      <c r="I488" s="40"/>
    </row>
    <row r="489" spans="1:9" x14ac:dyDescent="0.2">
      <c r="A489" s="1" t="s">
        <v>12</v>
      </c>
    </row>
    <row r="493" spans="1:9" x14ac:dyDescent="0.2">
      <c r="A493"/>
      <c r="B493"/>
      <c r="C493"/>
      <c r="D493"/>
      <c r="E493"/>
      <c r="F493"/>
      <c r="G493"/>
      <c r="H493"/>
      <c r="I493"/>
    </row>
    <row r="494" spans="1:9" x14ac:dyDescent="0.2">
      <c r="A494" t="s">
        <v>11</v>
      </c>
      <c r="B494"/>
      <c r="C494"/>
      <c r="D494"/>
      <c r="E494"/>
      <c r="F494"/>
      <c r="G494"/>
      <c r="H494"/>
      <c r="I494"/>
    </row>
    <row r="495" spans="1:9" x14ac:dyDescent="0.2">
      <c r="A495" t="s">
        <v>10</v>
      </c>
      <c r="B495"/>
      <c r="C495"/>
      <c r="D495"/>
      <c r="E495"/>
      <c r="F495"/>
      <c r="G495"/>
      <c r="H495"/>
      <c r="I495"/>
    </row>
    <row r="496" spans="1:9" x14ac:dyDescent="0.2">
      <c r="A496" t="s">
        <v>9</v>
      </c>
      <c r="B496"/>
      <c r="C496"/>
      <c r="D496"/>
      <c r="E496"/>
      <c r="F496"/>
      <c r="G496"/>
      <c r="H496"/>
      <c r="I496"/>
    </row>
    <row r="497" spans="1:9" x14ac:dyDescent="0.2">
      <c r="A497" t="s">
        <v>8</v>
      </c>
      <c r="B497"/>
      <c r="C497"/>
      <c r="D497"/>
      <c r="E497"/>
      <c r="F497"/>
      <c r="G497"/>
      <c r="H497"/>
      <c r="I497"/>
    </row>
    <row r="498" spans="1:9" x14ac:dyDescent="0.2">
      <c r="A498" t="s">
        <v>7</v>
      </c>
      <c r="B498"/>
      <c r="C498"/>
      <c r="D498"/>
      <c r="E498"/>
      <c r="F498"/>
      <c r="G498"/>
      <c r="H498"/>
      <c r="I498"/>
    </row>
    <row r="499" spans="1:9" x14ac:dyDescent="0.2">
      <c r="A499"/>
      <c r="B499"/>
      <c r="C499"/>
      <c r="D499"/>
      <c r="E499"/>
      <c r="F499"/>
      <c r="G499"/>
      <c r="H499"/>
      <c r="I499"/>
    </row>
    <row r="500" spans="1:9" x14ac:dyDescent="0.2">
      <c r="A500"/>
      <c r="B500"/>
      <c r="C500"/>
      <c r="D500"/>
      <c r="E500"/>
      <c r="F500"/>
      <c r="G500"/>
      <c r="H500"/>
      <c r="I500"/>
    </row>
    <row r="501" spans="1:9" x14ac:dyDescent="0.2">
      <c r="A501" s="5" t="s">
        <v>6</v>
      </c>
      <c r="B501"/>
      <c r="C501"/>
      <c r="D501"/>
      <c r="E501" s="4">
        <v>7</v>
      </c>
      <c r="F501"/>
      <c r="G501"/>
      <c r="H501"/>
      <c r="I501"/>
    </row>
    <row r="502" spans="1:9" x14ac:dyDescent="0.2">
      <c r="A502" s="3" t="s">
        <v>5</v>
      </c>
    </row>
    <row r="508" spans="1:9" x14ac:dyDescent="0.2">
      <c r="A508" s="1" t="s">
        <v>4</v>
      </c>
    </row>
    <row r="511" spans="1:9" x14ac:dyDescent="0.2">
      <c r="B511" s="1" t="s">
        <v>3</v>
      </c>
    </row>
    <row r="514" spans="1:2" x14ac:dyDescent="0.2">
      <c r="B514" s="1" t="s">
        <v>2</v>
      </c>
    </row>
    <row r="517" spans="1:2" x14ac:dyDescent="0.2">
      <c r="B517" s="1" t="s">
        <v>1</v>
      </c>
    </row>
    <row r="521" spans="1:2" x14ac:dyDescent="0.2">
      <c r="A521" s="1" t="s">
        <v>0</v>
      </c>
    </row>
    <row r="551" spans="5:5" x14ac:dyDescent="0.2">
      <c r="E551" s="2"/>
    </row>
    <row r="557" spans="5:5" x14ac:dyDescent="0.2">
      <c r="E557" s="2">
        <v>8</v>
      </c>
    </row>
  </sheetData>
  <mergeCells count="10">
    <mergeCell ref="A488:I488"/>
    <mergeCell ref="A481:I481"/>
    <mergeCell ref="A482:I482"/>
    <mergeCell ref="A484:I484"/>
    <mergeCell ref="A485:I485"/>
    <mergeCell ref="A475:I475"/>
    <mergeCell ref="A476:I476"/>
    <mergeCell ref="A478:I478"/>
    <mergeCell ref="A479:I479"/>
    <mergeCell ref="A487:I487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Combined Summaries</vt:lpstr>
      <vt:lpstr>Narrative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</dc:creator>
  <cp:lastModifiedBy>Donna MacLean </cp:lastModifiedBy>
  <dcterms:created xsi:type="dcterms:W3CDTF">2014-03-09T08:37:45Z</dcterms:created>
  <dcterms:modified xsi:type="dcterms:W3CDTF">2014-03-19T14:55:12Z</dcterms:modified>
</cp:coreProperties>
</file>